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bruno\Desktop\GT-SAUDE\Insumos\SES\Distanciamento Controlado - Bases\"/>
    </mc:Choice>
  </mc:AlternateContent>
  <bookViews>
    <workbookView xWindow="0" yWindow="0" windowWidth="28800" windowHeight="11610"/>
  </bookViews>
  <sheets>
    <sheet name="Base_de_Dados" sheetId="4" r:id="rId1"/>
    <sheet name="Indicadores_Exportacao" sheetId="1" r:id="rId2"/>
    <sheet name="Calculo_Bandeiras" sheetId="5" r:id="rId3"/>
  </sheets>
  <definedNames>
    <definedName name="_xlnm.Print_Area" localSheetId="0">Base_de_Dados!#REF!</definedName>
    <definedName name="_xlnm.Print_Area" localSheetId="2">Calculo_Bandeiras!#REF!</definedName>
    <definedName name="_xlnm.Print_Area" localSheetId="1">Indicadores_Exportacao!#REF!</definedName>
    <definedName name="_xlnm.Database" localSheetId="0">#REF!</definedName>
    <definedName name="_xlnm.Database" localSheetId="2">#REF!</definedName>
    <definedName name="_xlnm.Database" localSheetId="1">#REF!</definedName>
    <definedName name="_xlnm.Database">#REF!</definedName>
    <definedName name="_xlnm.Print_Titles" localSheetId="0">Base_de_Dados!$4:$4</definedName>
    <definedName name="_xlnm.Print_Titles" localSheetId="2">Calculo_Bandeiras!$6:$6</definedName>
    <definedName name="_xlnm.Print_Titles" localSheetId="1">Indicadores_Exportacao!$6:$6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4" l="1"/>
  <c r="Q2" i="4" s="1"/>
  <c r="Q1" i="4"/>
  <c r="K1" i="4"/>
  <c r="H1" i="4"/>
  <c r="O1" i="4" l="1"/>
  <c r="I1" i="4"/>
  <c r="P2" i="4"/>
  <c r="P1" i="4" s="1"/>
  <c r="H2" i="4"/>
  <c r="M1" i="4"/>
  <c r="R1" i="4"/>
  <c r="D26" i="5"/>
  <c r="F26" i="5" s="1"/>
  <c r="D25" i="5"/>
  <c r="F25" i="5" s="1"/>
  <c r="D24" i="5"/>
  <c r="F24" i="5" s="1"/>
  <c r="D23" i="5"/>
  <c r="F23" i="5" s="1"/>
  <c r="D22" i="5"/>
  <c r="F22" i="5" s="1"/>
  <c r="D21" i="5"/>
  <c r="F21" i="5" s="1"/>
  <c r="D20" i="5"/>
  <c r="F20" i="5" s="1"/>
  <c r="D19" i="5"/>
  <c r="F19" i="5" s="1"/>
  <c r="D18" i="5"/>
  <c r="F18" i="5" s="1"/>
  <c r="D17" i="5"/>
  <c r="F17" i="5" s="1"/>
  <c r="D16" i="5"/>
  <c r="F16" i="5" s="1"/>
  <c r="D15" i="5"/>
  <c r="F15" i="5" s="1"/>
  <c r="D14" i="5"/>
  <c r="F14" i="5" s="1"/>
  <c r="D13" i="5"/>
  <c r="F13" i="5" s="1"/>
  <c r="D12" i="5"/>
  <c r="F12" i="5" s="1"/>
  <c r="D11" i="5"/>
  <c r="F11" i="5" s="1"/>
  <c r="D10" i="5"/>
  <c r="F10" i="5" s="1"/>
  <c r="D9" i="5"/>
  <c r="F9" i="5" s="1"/>
  <c r="D8" i="5"/>
  <c r="F8" i="5" s="1"/>
  <c r="D7" i="5"/>
  <c r="F7" i="5" s="1"/>
  <c r="N1" i="4" l="1"/>
  <c r="J1" i="4"/>
  <c r="L1" i="4"/>
  <c r="AW16" i="4"/>
  <c r="AW14" i="4"/>
  <c r="BD11" i="4"/>
  <c r="AV11" i="4"/>
  <c r="AV10" i="4"/>
  <c r="AV9" i="4"/>
  <c r="BD17" i="4"/>
  <c r="AQ11" i="4"/>
  <c r="AQ8" i="4" l="1"/>
  <c r="AW5" i="4"/>
  <c r="AW13" i="4"/>
  <c r="BD13" i="4"/>
  <c r="AU6" i="4"/>
  <c r="AV12" i="4"/>
  <c r="BD15" i="4"/>
  <c r="BD5" i="4"/>
  <c r="BD6" i="4"/>
  <c r="BD7" i="4"/>
  <c r="AU10" i="4"/>
  <c r="AV6" i="4"/>
  <c r="AV7" i="4"/>
  <c r="AV8" i="4"/>
  <c r="BD8" i="4"/>
  <c r="BD9" i="4"/>
  <c r="BD10" i="4"/>
  <c r="AS13" i="4"/>
  <c r="BD12" i="4"/>
  <c r="AU11" i="4"/>
  <c r="AQ12" i="4"/>
  <c r="AW17" i="4"/>
  <c r="AT11" i="4"/>
  <c r="AT10" i="4"/>
  <c r="AZ11" i="4"/>
  <c r="AU7" i="4"/>
  <c r="AQ9" i="4"/>
  <c r="AT14" i="4"/>
  <c r="AT24" i="4"/>
  <c r="AT18" i="4"/>
  <c r="AT9" i="4"/>
  <c r="AT6" i="4"/>
  <c r="AT5" i="4"/>
  <c r="AT21" i="4"/>
  <c r="AX23" i="4"/>
  <c r="AX21" i="4"/>
  <c r="AX19" i="4"/>
  <c r="AX18" i="4"/>
  <c r="AX24" i="4"/>
  <c r="AX17" i="4"/>
  <c r="AX16" i="4"/>
  <c r="AX15" i="4"/>
  <c r="AX14" i="4"/>
  <c r="AX13" i="4"/>
  <c r="AX22" i="4"/>
  <c r="AX20" i="4"/>
  <c r="AX12" i="4"/>
  <c r="AX11" i="4"/>
  <c r="AX10" i="4"/>
  <c r="AX9" i="4"/>
  <c r="AX8" i="4"/>
  <c r="AX7" i="4"/>
  <c r="AX6" i="4"/>
  <c r="AX5" i="4"/>
  <c r="BB24" i="4"/>
  <c r="BB22" i="4"/>
  <c r="BB20" i="4"/>
  <c r="BB18" i="4"/>
  <c r="BB17" i="4"/>
  <c r="BB16" i="4"/>
  <c r="BB15" i="4"/>
  <c r="BB14" i="4"/>
  <c r="BB13" i="4"/>
  <c r="BB12" i="4"/>
  <c r="BB11" i="4"/>
  <c r="BB10" i="4"/>
  <c r="BB9" i="4"/>
  <c r="BB8" i="4"/>
  <c r="BB7" i="4"/>
  <c r="BB6" i="4"/>
  <c r="BB5" i="4"/>
  <c r="BB23" i="4"/>
  <c r="BB19" i="4"/>
  <c r="BB21" i="4"/>
  <c r="AQ17" i="4"/>
  <c r="AQ16" i="4"/>
  <c r="AQ15" i="4"/>
  <c r="AQ14" i="4"/>
  <c r="AQ13" i="4"/>
  <c r="AU24" i="4"/>
  <c r="AU23" i="4"/>
  <c r="AU17" i="4"/>
  <c r="AU16" i="4"/>
  <c r="AU15" i="4"/>
  <c r="AU14" i="4"/>
  <c r="AU21" i="4"/>
  <c r="AU19" i="4"/>
  <c r="AU13" i="4"/>
  <c r="AU18" i="4"/>
  <c r="AY24" i="4"/>
  <c r="AY17" i="4"/>
  <c r="AY20" i="4"/>
  <c r="AY21" i="4"/>
  <c r="BC14" i="4"/>
  <c r="AT7" i="4"/>
  <c r="AU8" i="4"/>
  <c r="AU12" i="4"/>
  <c r="AR11" i="4"/>
  <c r="AR10" i="4"/>
  <c r="AR9" i="4"/>
  <c r="AR8" i="4"/>
  <c r="AR7" i="4"/>
  <c r="AR6" i="4"/>
  <c r="AR5" i="4"/>
  <c r="AU5" i="4"/>
  <c r="AT8" i="4"/>
  <c r="AU9" i="4"/>
  <c r="AQ10" i="4"/>
  <c r="AY15" i="4"/>
  <c r="BC16" i="4"/>
  <c r="AR15" i="4"/>
  <c r="AR14" i="4"/>
  <c r="AT17" i="4"/>
  <c r="AQ21" i="4"/>
  <c r="AV21" i="4"/>
  <c r="AQ23" i="4"/>
  <c r="AV23" i="4"/>
  <c r="AQ24" i="4"/>
  <c r="AV24" i="4"/>
  <c r="AT12" i="4"/>
  <c r="AT13" i="4"/>
  <c r="AT15" i="4"/>
  <c r="BC24" i="4"/>
  <c r="BC23" i="4"/>
  <c r="BC22" i="4"/>
  <c r="BC21" i="4"/>
  <c r="BC20" i="4"/>
  <c r="BC19" i="4"/>
  <c r="BC18" i="4"/>
  <c r="BA23" i="4"/>
  <c r="BA18" i="4"/>
  <c r="BA17" i="4"/>
  <c r="BA16" i="4"/>
  <c r="BA15" i="4"/>
  <c r="BA14" i="4"/>
  <c r="BA21" i="4"/>
  <c r="AQ5" i="4"/>
  <c r="AY5" i="4"/>
  <c r="BC5" i="4"/>
  <c r="AS5" i="4"/>
  <c r="AV5" i="4"/>
  <c r="BA5" i="4"/>
  <c r="AQ6" i="4"/>
  <c r="AY6" i="4"/>
  <c r="BC6" i="4"/>
  <c r="AS6" i="4"/>
  <c r="BA6" i="4"/>
  <c r="AQ7" i="4"/>
  <c r="AY7" i="4"/>
  <c r="BC7" i="4"/>
  <c r="AS7" i="4"/>
  <c r="AW7" i="4"/>
  <c r="BA7" i="4"/>
  <c r="AY8" i="4"/>
  <c r="BC8" i="4"/>
  <c r="AS8" i="4"/>
  <c r="AW8" i="4"/>
  <c r="BA8" i="4"/>
  <c r="AY9" i="4"/>
  <c r="BC9" i="4"/>
  <c r="AS9" i="4"/>
  <c r="AW9" i="4"/>
  <c r="BA9" i="4"/>
  <c r="AY10" i="4"/>
  <c r="BC10" i="4"/>
  <c r="AS10" i="4"/>
  <c r="AW10" i="4"/>
  <c r="BA10" i="4"/>
  <c r="AY11" i="4"/>
  <c r="BC11" i="4"/>
  <c r="AS11" i="4"/>
  <c r="AW11" i="4"/>
  <c r="BA11" i="4"/>
  <c r="AZ14" i="4"/>
  <c r="AY12" i="4"/>
  <c r="BC12" i="4"/>
  <c r="AS12" i="4"/>
  <c r="AW12" i="4"/>
  <c r="BA12" i="4"/>
  <c r="AY13" i="4"/>
  <c r="BC13" i="4"/>
  <c r="AY14" i="4"/>
  <c r="BC15" i="4"/>
  <c r="AW15" i="4"/>
  <c r="AY18" i="4"/>
  <c r="AZ18" i="4"/>
  <c r="AZ17" i="4"/>
  <c r="AZ16" i="4"/>
  <c r="AY16" i="4"/>
  <c r="BC17" i="4"/>
  <c r="AQ18" i="4"/>
  <c r="AV18" i="4"/>
  <c r="AQ19" i="4"/>
  <c r="AV19" i="4"/>
  <c r="AS19" i="4"/>
  <c r="AZ22" i="4"/>
  <c r="AR17" i="4"/>
  <c r="AR16" i="4"/>
  <c r="AR24" i="4"/>
  <c r="AR23" i="4"/>
  <c r="AR22" i="4"/>
  <c r="AR21" i="4"/>
  <c r="AR20" i="4"/>
  <c r="AR19" i="4"/>
  <c r="AR18" i="4"/>
  <c r="AV22" i="4"/>
  <c r="AV20" i="4"/>
  <c r="AZ24" i="4"/>
  <c r="AZ23" i="4"/>
  <c r="AZ21" i="4"/>
  <c r="AZ20" i="4"/>
  <c r="AZ19" i="4"/>
  <c r="BD24" i="4"/>
  <c r="BD23" i="4"/>
  <c r="BD22" i="4"/>
  <c r="BD21" i="4"/>
  <c r="BD20" i="4"/>
  <c r="BD19" i="4"/>
  <c r="AS21" i="4"/>
  <c r="AS20" i="4"/>
  <c r="AS18" i="4"/>
  <c r="AW24" i="4"/>
  <c r="AW23" i="4"/>
  <c r="AW22" i="4"/>
  <c r="AW21" i="4"/>
  <c r="AW20" i="4"/>
  <c r="AW19" i="4"/>
  <c r="AW18" i="4"/>
  <c r="BA24" i="4"/>
  <c r="BA22" i="4"/>
  <c r="BA20" i="4"/>
  <c r="BA19" i="4"/>
  <c r="AZ5" i="4"/>
  <c r="AZ6" i="4"/>
  <c r="AW6" i="4"/>
  <c r="AZ7" i="4"/>
  <c r="AZ8" i="4"/>
  <c r="AZ9" i="4"/>
  <c r="AZ10" i="4"/>
  <c r="AS15" i="4"/>
  <c r="AS14" i="4"/>
  <c r="AR12" i="4"/>
  <c r="AZ12" i="4"/>
  <c r="AR13" i="4"/>
  <c r="AV13" i="4"/>
  <c r="AZ13" i="4"/>
  <c r="BA13" i="4"/>
  <c r="BD14" i="4"/>
  <c r="AZ15" i="4"/>
  <c r="AS17" i="4"/>
  <c r="AT16" i="4"/>
  <c r="AV16" i="4"/>
  <c r="BD16" i="4"/>
  <c r="BD18" i="4"/>
  <c r="AV14" i="4"/>
  <c r="AV15" i="4"/>
  <c r="AV17" i="4"/>
  <c r="AS16" i="4"/>
  <c r="AT20" i="4"/>
  <c r="AT19" i="4"/>
  <c r="AQ20" i="4"/>
  <c r="AU20" i="4"/>
  <c r="AQ22" i="4"/>
  <c r="AS24" i="4"/>
  <c r="AS23" i="4"/>
  <c r="AU22" i="4"/>
  <c r="AS22" i="4"/>
  <c r="AT22" i="4"/>
  <c r="AT23" i="4"/>
  <c r="AY19" i="4"/>
  <c r="AY22" i="4"/>
  <c r="AY23" i="4"/>
  <c r="S1" i="4" l="1"/>
</calcChain>
</file>

<file path=xl/comments1.xml><?xml version="1.0" encoding="utf-8"?>
<comments xmlns="http://schemas.openxmlformats.org/spreadsheetml/2006/main">
  <authors>
    <author>Pedro</author>
  </authors>
  <commentList>
    <comment ref="AW3" authorId="0" shapeId="0">
      <text>
        <r>
          <rPr>
            <b/>
            <sz val="9"/>
            <color indexed="81"/>
            <rFont val="Segoe UI"/>
            <family val="2"/>
          </rPr>
          <t>Para determinar a confirmação do óbito covid, pega-se a data mais recente entre a data do óbito e a data da confirmação</t>
        </r>
      </text>
    </comment>
  </commentList>
</comments>
</file>

<file path=xl/sharedStrings.xml><?xml version="1.0" encoding="utf-8"?>
<sst xmlns="http://schemas.openxmlformats.org/spreadsheetml/2006/main" count="352" uniqueCount="135">
  <si>
    <t>Medida:</t>
  </si>
  <si>
    <t>Velocidade do avanço</t>
  </si>
  <si>
    <t>Estágio da Evolução na região</t>
  </si>
  <si>
    <t>Incidência de novos casos sobre a população</t>
  </si>
  <si>
    <t>Capacidade de Atendimento</t>
  </si>
  <si>
    <t>Mudança da Capacidade de Atendimento</t>
  </si>
  <si>
    <t>Região de Análise:</t>
  </si>
  <si>
    <t>20 Regiões</t>
  </si>
  <si>
    <t>7 Macrorregiões</t>
  </si>
  <si>
    <t>Estado</t>
  </si>
  <si>
    <t>Peso (sobre 10):</t>
  </si>
  <si>
    <t>Região de Saúde</t>
  </si>
  <si>
    <t>Macrorregião de Saúde</t>
  </si>
  <si>
    <t>Município Mais Populoso</t>
  </si>
  <si>
    <t>Bandeira
Final</t>
  </si>
  <si>
    <t>Nº de casos novos  confirmados nos últimos 7 dias / Nº de casos novos  confirmados nos 7 dias anteriores</t>
  </si>
  <si>
    <t>Nº de internados por SRAG em UTI no último dia / Nº de internados por SRAG há 7 dias atrás</t>
  </si>
  <si>
    <t>Nº de Pacientes COVID-19 (Confirmados) em leitos clínicos no último dia /  Nº de Pacientes COVID-19 (Confirmados) em leitos clinicos há 7 dias atrás</t>
  </si>
  <si>
    <t>Nº de Pacientes COVID-19 (Confirmados) em leitos UTI no último dia /  Nº de Pacientes COVID-19 (Confirmados) em leitos UTI há 7 dias atrás</t>
  </si>
  <si>
    <t>Nº de Confirmados nos últimos 7 dias para cada 100.000 habitantes</t>
  </si>
  <si>
    <t>Nº de Óbitos nos últimos 7 dias para cada 100.000 habitantes</t>
  </si>
  <si>
    <t>Média diária do percentual de pessoas que não sairam de suas casas na última semana</t>
  </si>
  <si>
    <t>Nº de leitos de UTI na macrorregião disponíveis para atender COVID no último dia para cada  100 mil idosos (60+)</t>
  </si>
  <si>
    <t>Nº de leitos de UTI no RS disponíveis para atender COVID no último dia</t>
  </si>
  <si>
    <t>Nº de leitos de UTI disponíveis no último dia para atender COVID / Nº de leitos de UTI disponíveis 7 dias atrás para atender COVID</t>
  </si>
  <si>
    <t>Nº de respiradores no RS disponíveis para atender COVID no último dia</t>
  </si>
  <si>
    <t xml:space="preserve">Nº de respiradores disponíveis no último dia para atender COVID no RS / Nº de respiradores disponíveis 7 dias atrás para atender COVID no RS </t>
  </si>
  <si>
    <t>R01, 02</t>
  </si>
  <si>
    <t>Centro-Oeste</t>
  </si>
  <si>
    <t>Santa Maria</t>
  </si>
  <si>
    <t>R03</t>
  </si>
  <si>
    <t>Uruguaiana</t>
  </si>
  <si>
    <t>R04, 05</t>
  </si>
  <si>
    <t>Metropolitana</t>
  </si>
  <si>
    <t>Capão da Canoa</t>
  </si>
  <si>
    <t>R06</t>
  </si>
  <si>
    <t>Taquara</t>
  </si>
  <si>
    <t>R07</t>
  </si>
  <si>
    <t>Novo Hamburgo</t>
  </si>
  <si>
    <t>R08</t>
  </si>
  <si>
    <t>Canoas</t>
  </si>
  <si>
    <t>R09, 10</t>
  </si>
  <si>
    <t>Porto Alegre</t>
  </si>
  <si>
    <t>R11</t>
  </si>
  <si>
    <t>Missioneira</t>
  </si>
  <si>
    <t>Santo Ângelo</t>
  </si>
  <si>
    <t>R12</t>
  </si>
  <si>
    <t>Cruz Alta</t>
  </si>
  <si>
    <t>R13</t>
  </si>
  <si>
    <t>Ijuí</t>
  </si>
  <si>
    <t>R14</t>
  </si>
  <si>
    <t>Santa Rosa</t>
  </si>
  <si>
    <t>R15, 20</t>
  </si>
  <si>
    <t>Norte</t>
  </si>
  <si>
    <t>Palmeira das Mis.</t>
  </si>
  <si>
    <t>R16</t>
  </si>
  <si>
    <t>Erechim</t>
  </si>
  <si>
    <t>R17, 18, 19</t>
  </si>
  <si>
    <t>Passo Fundo</t>
  </si>
  <si>
    <t>R21</t>
  </si>
  <si>
    <t>Sul</t>
  </si>
  <si>
    <t>Pelotas</t>
  </si>
  <si>
    <t>R22</t>
  </si>
  <si>
    <t>Bagé</t>
  </si>
  <si>
    <t>R23, 24, 25, 26</t>
  </si>
  <si>
    <t>Serra</t>
  </si>
  <si>
    <t>Caxias do Sul</t>
  </si>
  <si>
    <t>R27</t>
  </si>
  <si>
    <t>Vales</t>
  </si>
  <si>
    <t>Cachoeira do Sul</t>
  </si>
  <si>
    <t>R28</t>
  </si>
  <si>
    <t>Santa Cruz do Sul</t>
  </si>
  <si>
    <t>R29, 30</t>
  </si>
  <si>
    <t>Lajeado</t>
  </si>
  <si>
    <t>Max AMARELA</t>
  </si>
  <si>
    <t>Max LARANJA</t>
  </si>
  <si>
    <t>Max VERMELHA</t>
  </si>
  <si>
    <t>Max PRETA</t>
  </si>
  <si>
    <t>As 20 Regiões de Saúde para o acompanhamento da pandemia do Covid-19, População e principal município</t>
  </si>
  <si>
    <t>Percentual de Idosos</t>
  </si>
  <si>
    <t>Mun. Mais Populoso</t>
  </si>
  <si>
    <t>R01, R02</t>
  </si>
  <si>
    <t>R04, R05</t>
  </si>
  <si>
    <t>R09, R10</t>
  </si>
  <si>
    <t>R15, R20</t>
  </si>
  <si>
    <t>Palmeira das Missões</t>
  </si>
  <si>
    <t>R17, R18, R19</t>
  </si>
  <si>
    <t>R23, R24, R25, R26</t>
  </si>
  <si>
    <t>R29, R30</t>
  </si>
  <si>
    <t>Laranja</t>
  </si>
  <si>
    <t>Amarela</t>
  </si>
  <si>
    <t>De / Data de Referência</t>
  </si>
  <si>
    <t>Até</t>
  </si>
  <si>
    <t>População Estimada 2018</t>
  </si>
  <si>
    <t>População 60+ Estimada 2018</t>
  </si>
  <si>
    <t>Nº de casos novos  confirmados nos últimos 7 dias</t>
  </si>
  <si>
    <t>Nº de casos novos  confirmados nos 7 dias anteriores</t>
  </si>
  <si>
    <t>Nº de internados por SRAG em UTI no último dia (mun. Do hospital)</t>
  </si>
  <si>
    <t>Nº de internados por SRAG em UTI há 7 dias atrás (mun. Do hospital)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</si>
  <si>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</si>
  <si>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</si>
  <si>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</si>
  <si>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</si>
  <si>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Nº de casos ativos no último dia</t>
  </si>
  <si>
    <t>Nº de óbitos nos últimos 7 dias</t>
  </si>
  <si>
    <t>Nº de leitos de UTI disponíveis no último dia (mun. Do hospital)</t>
  </si>
  <si>
    <t>Nº de leitos de UTI disponíveis há 7 dias atrás (mun. Do hospital)</t>
  </si>
  <si>
    <t>BANDEIRAS VEZES PESOS</t>
  </si>
  <si>
    <t>Total de Casos Ativos até o último dia / Total de casos Recuperados até o último dia</t>
  </si>
  <si>
    <t>Macrorregiao de Saude</t>
  </si>
  <si>
    <t>Nº de casos recuperados nos últimos 50 dias</t>
  </si>
  <si>
    <t>* Síndrome Respiratória Aguda Grave (SRAG).</t>
  </si>
  <si>
    <t>Não</t>
  </si>
  <si>
    <t>Sim</t>
  </si>
  <si>
    <t>Possui até 5 casos confirmados (RT-PCR) nos últimos 14 dias?</t>
  </si>
  <si>
    <t>Nº de casos novos  confirmados nos últimos 7 dias / (1+Nº de casos novos  confirmados nos 7 dias anteriores)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</si>
  <si>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</si>
  <si>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</si>
  <si>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Total de Casos Ativos até o último dia / (1+Total de recuperados nos últimos 50 dias)</t>
  </si>
  <si>
    <t>Média Ponderada</t>
  </si>
  <si>
    <t>Nº de internados por SRAG* em UTI no último dia / (1+Nº de internados por SRAG há 7 dias atrás)</t>
  </si>
  <si>
    <t>Nota 1: Para contabilizar casos confirmados, bem como casos ativos e casos recuperados, foram contabilizados somente os testes RT-PCR.</t>
  </si>
  <si>
    <t>Nota 2: No indicador número de óbitos nos últimos 7 dias para cada 100.000 habitantes, foram considerados todos os casos confirmados que vieram a óbito, independente do método de confirmação.</t>
  </si>
  <si>
    <t>Nota 3: Casos ativos são aqueles cujos testes foram coletados nos últimos 14 dias, obtiveram resultado positivo e não vieram a óbito.</t>
  </si>
  <si>
    <t>Nota 4: Casos Recuperados nos últimos 50 dias são casos confirmados positivos no período, que já completaram 14 dias da data da coleta e não vieram a óbito</t>
  </si>
  <si>
    <t>Nota 5: Caso os indicadores de Mudança da Capacidade de Atendimento apresentem denominador igual a zero, será somado o valor 1</t>
  </si>
  <si>
    <t>Nota 2: Para contabilizar os óbitos foram considerados todos os casos confirmados que vieram a óbito, independente do método de confirmação.</t>
  </si>
  <si>
    <t>Nota 1: Em cada indicador, quando a bandeira é amarela atribuiu-se o valor 0; quando laranja, atribui-se o valor 1; quando vermelha, atribuiu-se o valor 2; quando preta, atribuiu-se o valor 3.</t>
  </si>
  <si>
    <t>Nota 2: Para contabilizar casos confirmados, bem como casos ativos e casos recuperados, foram contabilizados somente os testes RT-PCR.</t>
  </si>
  <si>
    <t>Nota 3: No indicador número de óbitos nos últimos 7 dias para cada 100.000 habitantes, foram considerados todos os casos confirmados que vieram a óbito, independente do método de confirmação.</t>
  </si>
  <si>
    <t>Nota 4: Casos ativos são aqueles cujos testes foram coletados nos últimos 14 dias, obtiveram resultado positivo e não vieram a óbito.</t>
  </si>
  <si>
    <t>Nota 5: Casos Recuperados nos últimos 50 dias são casos confirmados positivos no período, que já completaram 14 dias da data da coleta e não vieram a óbito</t>
  </si>
  <si>
    <t>Nota 6: Caso os indicadores de Mudança da Capacidade de Atendimento apresentem denominador igual a zero, será somado o valor 1</t>
  </si>
  <si>
    <t>Essa planilha apresenta os indicadores calculados, e as células estão coloridas de modo a identificar a bandeira do indicador</t>
  </si>
  <si>
    <t>Essa planilha apresenta os valores atribuídos a cada indicador conforme a sua bandeira (entre 0 e 3) e o cálculo da bandeira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</si>
</sst>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b/>
      <sz val="9"/>
      <color indexed="81"/>
      <name val="Segoe U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0310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2" applyFont="1"/>
    <xf numFmtId="0" fontId="4" fillId="0" borderId="0" xfId="2" applyFont="1" applyFill="1"/>
    <xf numFmtId="3" fontId="5" fillId="2" borderId="1" xfId="2" applyNumberFormat="1" applyFont="1" applyFill="1" applyBorder="1" applyAlignment="1">
      <alignment horizontal="right" vertical="center" wrapText="1"/>
    </xf>
    <xf numFmtId="0" fontId="6" fillId="3" borderId="0" xfId="2" applyFont="1" applyFill="1" applyAlignment="1">
      <alignment horizontal="center" vertical="center" wrapText="1"/>
    </xf>
    <xf numFmtId="3" fontId="5" fillId="2" borderId="2" xfId="2" applyNumberFormat="1" applyFont="1" applyFill="1" applyBorder="1" applyAlignment="1">
      <alignment horizontal="right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3" fontId="5" fillId="2" borderId="7" xfId="2" applyNumberFormat="1" applyFont="1" applyFill="1" applyBorder="1" applyAlignment="1">
      <alignment horizontal="right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4" fontId="0" fillId="0" borderId="0" xfId="0" applyNumberFormat="1"/>
    <xf numFmtId="0" fontId="9" fillId="0" borderId="3" xfId="2" applyFont="1" applyBorder="1" applyAlignment="1">
      <alignment vertical="center"/>
    </xf>
    <xf numFmtId="164" fontId="9" fillId="0" borderId="4" xfId="1" applyNumberFormat="1" applyFont="1" applyBorder="1" applyAlignment="1">
      <alignment vertical="center"/>
    </xf>
    <xf numFmtId="0" fontId="3" fillId="0" borderId="18" xfId="2" applyFont="1" applyBorder="1" applyAlignment="1">
      <alignment horizontal="center" vertical="center"/>
    </xf>
    <xf numFmtId="2" fontId="3" fillId="0" borderId="18" xfId="2" applyNumberFormat="1" applyFont="1" applyBorder="1" applyAlignment="1">
      <alignment horizontal="center" vertical="center"/>
    </xf>
    <xf numFmtId="0" fontId="9" fillId="0" borderId="20" xfId="2" applyFont="1" applyBorder="1" applyAlignment="1">
      <alignment vertical="center"/>
    </xf>
    <xf numFmtId="164" fontId="9" fillId="0" borderId="21" xfId="1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9" fontId="0" fillId="0" borderId="0" xfId="0" applyNumberFormat="1"/>
    <xf numFmtId="3" fontId="0" fillId="0" borderId="0" xfId="0" applyNumberFormat="1"/>
    <xf numFmtId="0" fontId="9" fillId="0" borderId="8" xfId="2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0" fontId="3" fillId="0" borderId="0" xfId="2" applyFont="1" applyFill="1" applyAlignment="1">
      <alignment vertical="center"/>
    </xf>
    <xf numFmtId="0" fontId="11" fillId="6" borderId="20" xfId="2" applyFont="1" applyFill="1" applyBorder="1" applyAlignment="1">
      <alignment horizontal="center" vertical="center" wrapText="1"/>
    </xf>
    <xf numFmtId="0" fontId="3" fillId="0" borderId="20" xfId="2" applyFont="1" applyBorder="1" applyAlignment="1">
      <alignment vertical="center"/>
    </xf>
    <xf numFmtId="3" fontId="2" fillId="0" borderId="21" xfId="2" applyNumberFormat="1" applyFont="1" applyBorder="1" applyAlignment="1">
      <alignment vertical="center"/>
    </xf>
    <xf numFmtId="164" fontId="2" fillId="0" borderId="24" xfId="1" applyNumberFormat="1" applyFont="1" applyBorder="1" applyAlignment="1">
      <alignment vertical="center"/>
    </xf>
    <xf numFmtId="0" fontId="3" fillId="0" borderId="8" xfId="2" applyFont="1" applyBorder="1" applyAlignment="1">
      <alignment vertical="center"/>
    </xf>
    <xf numFmtId="3" fontId="2" fillId="0" borderId="9" xfId="2" applyNumberFormat="1" applyFont="1" applyBorder="1" applyAlignment="1">
      <alignment vertical="center"/>
    </xf>
    <xf numFmtId="164" fontId="2" fillId="0" borderId="27" xfId="1" applyNumberFormat="1" applyFont="1" applyBorder="1" applyAlignment="1">
      <alignment vertical="center"/>
    </xf>
    <xf numFmtId="3" fontId="12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/>
    <xf numFmtId="0" fontId="4" fillId="0" borderId="0" xfId="2" applyFont="1" applyFill="1" applyBorder="1"/>
    <xf numFmtId="3" fontId="11" fillId="6" borderId="21" xfId="2" applyNumberFormat="1" applyFont="1" applyFill="1" applyBorder="1" applyAlignment="1">
      <alignment vertical="center" wrapText="1"/>
    </xf>
    <xf numFmtId="3" fontId="11" fillId="6" borderId="24" xfId="2" applyNumberFormat="1" applyFont="1" applyFill="1" applyBorder="1" applyAlignment="1">
      <alignment vertical="center" wrapText="1"/>
    </xf>
    <xf numFmtId="3" fontId="11" fillId="6" borderId="25" xfId="2" applyNumberFormat="1" applyFont="1" applyFill="1" applyBorder="1" applyAlignment="1">
      <alignment vertical="center" wrapText="1"/>
    </xf>
    <xf numFmtId="164" fontId="2" fillId="0" borderId="25" xfId="1" applyNumberFormat="1" applyFont="1" applyBorder="1" applyAlignment="1">
      <alignment vertical="center"/>
    </xf>
    <xf numFmtId="3" fontId="2" fillId="0" borderId="20" xfId="2" applyNumberFormat="1" applyFont="1" applyBorder="1" applyAlignment="1">
      <alignment vertical="center"/>
    </xf>
    <xf numFmtId="2" fontId="3" fillId="0" borderId="19" xfId="2" applyNumberFormat="1" applyFont="1" applyBorder="1" applyAlignment="1">
      <alignment horizontal="center" vertical="center"/>
    </xf>
    <xf numFmtId="2" fontId="3" fillId="0" borderId="32" xfId="2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vertical="center"/>
    </xf>
    <xf numFmtId="3" fontId="2" fillId="0" borderId="8" xfId="2" applyNumberFormat="1" applyFont="1" applyBorder="1" applyAlignment="1">
      <alignment vertical="center"/>
    </xf>
    <xf numFmtId="2" fontId="3" fillId="0" borderId="33" xfId="2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4" fontId="15" fillId="0" borderId="0" xfId="0" applyNumberFormat="1" applyFont="1"/>
    <xf numFmtId="0" fontId="15" fillId="0" borderId="0" xfId="0" applyFont="1"/>
    <xf numFmtId="3" fontId="15" fillId="0" borderId="0" xfId="0" applyNumberFormat="1" applyFont="1"/>
    <xf numFmtId="14" fontId="13" fillId="7" borderId="34" xfId="0" applyNumberFormat="1" applyFont="1" applyFill="1" applyBorder="1" applyAlignment="1">
      <alignment horizontal="center"/>
    </xf>
    <xf numFmtId="0" fontId="3" fillId="0" borderId="3" xfId="2" applyFont="1" applyBorder="1" applyAlignment="1">
      <alignment horizontal="center" vertical="center"/>
    </xf>
    <xf numFmtId="164" fontId="9" fillId="0" borderId="35" xfId="1" applyNumberFormat="1" applyFont="1" applyBorder="1" applyAlignment="1">
      <alignment vertical="center"/>
    </xf>
    <xf numFmtId="164" fontId="9" fillId="0" borderId="24" xfId="1" applyNumberFormat="1" applyFont="1" applyBorder="1" applyAlignment="1">
      <alignment vertical="center"/>
    </xf>
    <xf numFmtId="164" fontId="9" fillId="0" borderId="27" xfId="1" applyNumberFormat="1" applyFont="1" applyBorder="1" applyAlignment="1">
      <alignment vertical="center"/>
    </xf>
    <xf numFmtId="2" fontId="9" fillId="0" borderId="18" xfId="1" applyNumberFormat="1" applyFont="1" applyBorder="1" applyAlignment="1">
      <alignment horizontal="center" vertical="center"/>
    </xf>
    <xf numFmtId="2" fontId="9" fillId="0" borderId="2" xfId="1" applyNumberFormat="1" applyFont="1" applyBorder="1" applyAlignment="1">
      <alignment horizontal="center" vertical="center"/>
    </xf>
    <xf numFmtId="2" fontId="9" fillId="0" borderId="26" xfId="1" applyNumberFormat="1" applyFont="1" applyBorder="1" applyAlignment="1">
      <alignment horizontal="center" vertical="center"/>
    </xf>
    <xf numFmtId="2" fontId="9" fillId="0" borderId="32" xfId="1" applyNumberFormat="1" applyFont="1" applyBorder="1" applyAlignment="1">
      <alignment horizontal="center" vertical="center"/>
    </xf>
    <xf numFmtId="2" fontId="9" fillId="0" borderId="33" xfId="1" applyNumberFormat="1" applyFont="1" applyBorder="1" applyAlignment="1">
      <alignment horizontal="center" vertical="center"/>
    </xf>
    <xf numFmtId="0" fontId="7" fillId="0" borderId="35" xfId="2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center" vertical="center" wrapText="1"/>
    </xf>
    <xf numFmtId="14" fontId="0" fillId="8" borderId="36" xfId="0" applyNumberFormat="1" applyFill="1" applyBorder="1" applyAlignment="1">
      <alignment horizontal="center"/>
    </xf>
    <xf numFmtId="14" fontId="0" fillId="8" borderId="37" xfId="0" applyNumberFormat="1" applyFill="1" applyBorder="1" applyAlignment="1">
      <alignment horizontal="center"/>
    </xf>
    <xf numFmtId="14" fontId="0" fillId="8" borderId="6" xfId="0" applyNumberFormat="1" applyFill="1" applyBorder="1" applyAlignment="1">
      <alignment horizontal="center"/>
    </xf>
    <xf numFmtId="14" fontId="0" fillId="8" borderId="38" xfId="0" applyNumberFormat="1" applyFill="1" applyBorder="1" applyAlignment="1">
      <alignment horizontal="center"/>
    </xf>
    <xf numFmtId="14" fontId="0" fillId="8" borderId="1" xfId="0" applyNumberFormat="1" applyFill="1" applyBorder="1" applyAlignment="1">
      <alignment horizontal="center"/>
    </xf>
    <xf numFmtId="14" fontId="0" fillId="8" borderId="17" xfId="0" applyNumberFormat="1" applyFill="1" applyBorder="1" applyAlignment="1">
      <alignment horizontal="center"/>
    </xf>
    <xf numFmtId="3" fontId="12" fillId="0" borderId="0" xfId="2" applyNumberFormat="1" applyFont="1" applyBorder="1" applyAlignment="1">
      <alignment vertical="center"/>
    </xf>
    <xf numFmtId="14" fontId="0" fillId="8" borderId="28" xfId="0" applyNumberFormat="1" applyFill="1" applyBorder="1" applyAlignment="1">
      <alignment horizontal="center"/>
    </xf>
    <xf numFmtId="0" fontId="3" fillId="0" borderId="39" xfId="2" applyFont="1" applyBorder="1" applyAlignment="1">
      <alignment horizontal="center" vertical="center"/>
    </xf>
    <xf numFmtId="2" fontId="9" fillId="0" borderId="42" xfId="1" applyNumberFormat="1" applyFont="1" applyBorder="1" applyAlignment="1">
      <alignment horizontal="center" vertical="center"/>
    </xf>
    <xf numFmtId="0" fontId="4" fillId="0" borderId="22" xfId="2" applyFont="1" applyFill="1" applyBorder="1" applyAlignment="1">
      <alignment horizontal="center"/>
    </xf>
    <xf numFmtId="0" fontId="11" fillId="6" borderId="18" xfId="2" applyFont="1" applyFill="1" applyBorder="1" applyAlignment="1">
      <alignment horizontal="center" vertical="center" wrapText="1"/>
    </xf>
    <xf numFmtId="0" fontId="11" fillId="6" borderId="30" xfId="2" applyFont="1" applyFill="1" applyBorder="1" applyAlignment="1">
      <alignment horizontal="center" vertical="center" wrapText="1"/>
    </xf>
    <xf numFmtId="0" fontId="11" fillId="6" borderId="31" xfId="2" applyFont="1" applyFill="1" applyBorder="1" applyAlignment="1">
      <alignment horizontal="center" vertical="center" wrapText="1"/>
    </xf>
    <xf numFmtId="3" fontId="11" fillId="0" borderId="23" xfId="2" applyNumberFormat="1" applyFont="1" applyFill="1" applyBorder="1" applyAlignment="1">
      <alignment horizontal="center" vertical="center" wrapText="1"/>
    </xf>
    <xf numFmtId="3" fontId="11" fillId="0" borderId="26" xfId="2" applyNumberFormat="1" applyFont="1" applyFill="1" applyBorder="1" applyAlignment="1">
      <alignment horizontal="center" vertical="center" wrapText="1"/>
    </xf>
    <xf numFmtId="3" fontId="11" fillId="0" borderId="29" xfId="2" applyNumberFormat="1" applyFont="1" applyFill="1" applyBorder="1" applyAlignment="1">
      <alignment horizontal="center" vertical="center" wrapText="1"/>
    </xf>
    <xf numFmtId="3" fontId="11" fillId="0" borderId="22" xfId="2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2" borderId="11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3" fontId="5" fillId="2" borderId="12" xfId="2" applyNumberFormat="1" applyFont="1" applyFill="1" applyBorder="1" applyAlignment="1">
      <alignment horizontal="center" vertical="center" wrapText="1"/>
    </xf>
    <xf numFmtId="3" fontId="5" fillId="2" borderId="16" xfId="2" applyNumberFormat="1" applyFont="1" applyFill="1" applyBorder="1" applyAlignment="1">
      <alignment horizontal="center" vertical="center" wrapText="1"/>
    </xf>
    <xf numFmtId="3" fontId="8" fillId="2" borderId="12" xfId="2" applyNumberFormat="1" applyFont="1" applyFill="1" applyBorder="1" applyAlignment="1">
      <alignment horizontal="center" vertical="center" wrapText="1"/>
    </xf>
    <xf numFmtId="3" fontId="8" fillId="2" borderId="17" xfId="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3" fontId="5" fillId="2" borderId="23" xfId="2" applyNumberFormat="1" applyFont="1" applyFill="1" applyBorder="1" applyAlignment="1">
      <alignment horizontal="center" vertical="center" wrapText="1"/>
    </xf>
    <xf numFmtId="3" fontId="5" fillId="2" borderId="7" xfId="2" applyNumberFormat="1" applyFont="1" applyFill="1" applyBorder="1" applyAlignment="1">
      <alignment horizontal="center" vertical="center" wrapText="1"/>
    </xf>
    <xf numFmtId="3" fontId="8" fillId="2" borderId="40" xfId="2" applyNumberFormat="1" applyFont="1" applyFill="1" applyBorder="1" applyAlignment="1">
      <alignment horizontal="center" vertical="center" wrapText="1"/>
    </xf>
    <xf numFmtId="3" fontId="8" fillId="2" borderId="41" xfId="2" applyNumberFormat="1" applyFont="1" applyFill="1" applyBorder="1" applyAlignment="1">
      <alignment horizontal="center" vertical="center" wrapText="1"/>
    </xf>
    <xf numFmtId="3" fontId="5" fillId="2" borderId="26" xfId="2" applyNumberFormat="1" applyFont="1" applyFill="1" applyBorder="1" applyAlignment="1">
      <alignment horizontal="center" vertical="center" wrapText="1"/>
    </xf>
    <xf numFmtId="3" fontId="5" fillId="2" borderId="17" xfId="2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Porcentagem" xfId="1" builtinId="5"/>
    <cellStyle name="Vírgula 2 2" xfId="3"/>
  </cellStyles>
  <dxfs count="24"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3</xdr:col>
      <xdr:colOff>44877</xdr:colOff>
      <xdr:row>1</xdr:row>
      <xdr:rowOff>371475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352425</xdr:colOff>
      <xdr:row>26</xdr:row>
      <xdr:rowOff>133350</xdr:rowOff>
    </xdr:from>
    <xdr:to>
      <xdr:col>4</xdr:col>
      <xdr:colOff>827554</xdr:colOff>
      <xdr:row>35</xdr:row>
      <xdr:rowOff>28576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55DD6016-5404-4B69-AED1-37FE6D9E4D02}"/>
            </a:ext>
          </a:extLst>
        </xdr:cNvPr>
        <xdr:cNvSpPr txBox="1"/>
      </xdr:nvSpPr>
      <xdr:spPr>
        <a:xfrm>
          <a:off x="352425" y="5648325"/>
          <a:ext cx="3304054" cy="1352551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RS: Semana 18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a 24 de Maio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209550</xdr:rowOff>
    </xdr:from>
    <xdr:to>
      <xdr:col>2</xdr:col>
      <xdr:colOff>619126</xdr:colOff>
      <xdr:row>3</xdr:row>
      <xdr:rowOff>70747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209550"/>
          <a:ext cx="2152650" cy="718447"/>
        </a:xfrm>
        <a:prstGeom prst="rect">
          <a:avLst/>
        </a:prstGeom>
      </xdr:spPr>
    </xdr:pic>
    <xdr:clientData/>
  </xdr:twoCellAnchor>
  <xdr:twoCellAnchor>
    <xdr:from>
      <xdr:col>0</xdr:col>
      <xdr:colOff>314325</xdr:colOff>
      <xdr:row>33</xdr:row>
      <xdr:rowOff>57150</xdr:rowOff>
    </xdr:from>
    <xdr:to>
      <xdr:col>3</xdr:col>
      <xdr:colOff>856129</xdr:colOff>
      <xdr:row>41</xdr:row>
      <xdr:rowOff>114301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C470EC7-9C7A-430F-8EB9-F4F7729B1181}"/>
            </a:ext>
          </a:extLst>
        </xdr:cNvPr>
        <xdr:cNvSpPr txBox="1"/>
      </xdr:nvSpPr>
      <xdr:spPr>
        <a:xfrm>
          <a:off x="314325" y="6410325"/>
          <a:ext cx="3304054" cy="1352551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RS: Semana 18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a 24 de Maio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247650</xdr:rowOff>
    </xdr:from>
    <xdr:to>
      <xdr:col>2</xdr:col>
      <xdr:colOff>635427</xdr:colOff>
      <xdr:row>3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476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200025</xdr:colOff>
      <xdr:row>34</xdr:row>
      <xdr:rowOff>9525</xdr:rowOff>
    </xdr:from>
    <xdr:to>
      <xdr:col>3</xdr:col>
      <xdr:colOff>741829</xdr:colOff>
      <xdr:row>42</xdr:row>
      <xdr:rowOff>66676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6A601921-21D0-4F8A-839A-45AE6A70D6DC}"/>
            </a:ext>
          </a:extLst>
        </xdr:cNvPr>
        <xdr:cNvSpPr txBox="1"/>
      </xdr:nvSpPr>
      <xdr:spPr>
        <a:xfrm>
          <a:off x="200025" y="6524625"/>
          <a:ext cx="3304054" cy="1352551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RS: Semana 18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a 24 de Maio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502"/>
  <sheetViews>
    <sheetView showGridLines="0" tabSelected="1" zoomScaleNormal="100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A28" sqref="A28"/>
    </sheetView>
  </sheetViews>
  <sheetFormatPr defaultColWidth="9.28515625" defaultRowHeight="11.25" x14ac:dyDescent="0.2"/>
  <cols>
    <col min="1" max="1" width="14.5703125" style="1" bestFit="1" customWidth="1"/>
    <col min="2" max="4" width="9.28515625" style="1"/>
    <col min="5" max="5" width="19.7109375" style="1" bestFit="1" customWidth="1"/>
    <col min="6" max="6" width="19.7109375" style="1" customWidth="1"/>
    <col min="7" max="19" width="13.85546875" style="1" customWidth="1"/>
    <col min="20" max="21" width="9.28515625" style="1"/>
    <col min="22" max="23" width="9.28515625" style="1" customWidth="1"/>
    <col min="24" max="243" width="9.28515625" style="1"/>
    <col min="244" max="244" width="7.5703125" style="1" customWidth="1"/>
    <col min="245" max="245" width="22.28515625" style="1" customWidth="1"/>
    <col min="246" max="246" width="14.28515625" style="1" bestFit="1" customWidth="1"/>
    <col min="247" max="247" width="5.140625" style="1" customWidth="1"/>
    <col min="248" max="248" width="27.28515625" style="1" customWidth="1"/>
    <col min="249" max="249" width="13.7109375" style="1" customWidth="1"/>
    <col min="250" max="250" width="19.7109375" style="1" customWidth="1"/>
    <col min="251" max="251" width="14.85546875" style="1" bestFit="1" customWidth="1"/>
    <col min="252" max="254" width="9.28515625" style="1"/>
    <col min="255" max="255" width="41.7109375" style="1" customWidth="1"/>
    <col min="256" max="256" width="17.85546875" style="1" bestFit="1" customWidth="1"/>
    <col min="257" max="499" width="9.28515625" style="1"/>
    <col min="500" max="500" width="7.5703125" style="1" customWidth="1"/>
    <col min="501" max="501" width="22.28515625" style="1" customWidth="1"/>
    <col min="502" max="502" width="14.28515625" style="1" bestFit="1" customWidth="1"/>
    <col min="503" max="503" width="5.140625" style="1" customWidth="1"/>
    <col min="504" max="504" width="27.28515625" style="1" customWidth="1"/>
    <col min="505" max="505" width="13.7109375" style="1" customWidth="1"/>
    <col min="506" max="506" width="19.7109375" style="1" customWidth="1"/>
    <col min="507" max="507" width="14.85546875" style="1" bestFit="1" customWidth="1"/>
    <col min="508" max="510" width="9.28515625" style="1"/>
    <col min="511" max="511" width="41.7109375" style="1" customWidth="1"/>
    <col min="512" max="512" width="17.85546875" style="1" bestFit="1" customWidth="1"/>
    <col min="513" max="755" width="9.28515625" style="1"/>
    <col min="756" max="756" width="7.5703125" style="1" customWidth="1"/>
    <col min="757" max="757" width="22.28515625" style="1" customWidth="1"/>
    <col min="758" max="758" width="14.28515625" style="1" bestFit="1" customWidth="1"/>
    <col min="759" max="759" width="5.140625" style="1" customWidth="1"/>
    <col min="760" max="760" width="27.28515625" style="1" customWidth="1"/>
    <col min="761" max="761" width="13.7109375" style="1" customWidth="1"/>
    <col min="762" max="762" width="19.7109375" style="1" customWidth="1"/>
    <col min="763" max="763" width="14.85546875" style="1" bestFit="1" customWidth="1"/>
    <col min="764" max="766" width="9.28515625" style="1"/>
    <col min="767" max="767" width="41.7109375" style="1" customWidth="1"/>
    <col min="768" max="768" width="17.85546875" style="1" bestFit="1" customWidth="1"/>
    <col min="769" max="1011" width="9.28515625" style="1"/>
    <col min="1012" max="1012" width="7.5703125" style="1" customWidth="1"/>
    <col min="1013" max="1013" width="22.28515625" style="1" customWidth="1"/>
    <col min="1014" max="1014" width="14.28515625" style="1" bestFit="1" customWidth="1"/>
    <col min="1015" max="1015" width="5.140625" style="1" customWidth="1"/>
    <col min="1016" max="1016" width="27.28515625" style="1" customWidth="1"/>
    <col min="1017" max="1017" width="13.7109375" style="1" customWidth="1"/>
    <col min="1018" max="1018" width="19.7109375" style="1" customWidth="1"/>
    <col min="1019" max="1019" width="14.85546875" style="1" bestFit="1" customWidth="1"/>
    <col min="1020" max="1022" width="9.28515625" style="1"/>
    <col min="1023" max="1023" width="41.7109375" style="1" customWidth="1"/>
    <col min="1024" max="1024" width="17.85546875" style="1" bestFit="1" customWidth="1"/>
    <col min="1025" max="1267" width="9.28515625" style="1"/>
    <col min="1268" max="1268" width="7.5703125" style="1" customWidth="1"/>
    <col min="1269" max="1269" width="22.28515625" style="1" customWidth="1"/>
    <col min="1270" max="1270" width="14.28515625" style="1" bestFit="1" customWidth="1"/>
    <col min="1271" max="1271" width="5.140625" style="1" customWidth="1"/>
    <col min="1272" max="1272" width="27.28515625" style="1" customWidth="1"/>
    <col min="1273" max="1273" width="13.7109375" style="1" customWidth="1"/>
    <col min="1274" max="1274" width="19.7109375" style="1" customWidth="1"/>
    <col min="1275" max="1275" width="14.85546875" style="1" bestFit="1" customWidth="1"/>
    <col min="1276" max="1278" width="9.28515625" style="1"/>
    <col min="1279" max="1279" width="41.7109375" style="1" customWidth="1"/>
    <col min="1280" max="1280" width="17.85546875" style="1" bestFit="1" customWidth="1"/>
    <col min="1281" max="1523" width="9.28515625" style="1"/>
    <col min="1524" max="1524" width="7.5703125" style="1" customWidth="1"/>
    <col min="1525" max="1525" width="22.28515625" style="1" customWidth="1"/>
    <col min="1526" max="1526" width="14.28515625" style="1" bestFit="1" customWidth="1"/>
    <col min="1527" max="1527" width="5.140625" style="1" customWidth="1"/>
    <col min="1528" max="1528" width="27.28515625" style="1" customWidth="1"/>
    <col min="1529" max="1529" width="13.7109375" style="1" customWidth="1"/>
    <col min="1530" max="1530" width="19.7109375" style="1" customWidth="1"/>
    <col min="1531" max="1531" width="14.85546875" style="1" bestFit="1" customWidth="1"/>
    <col min="1532" max="1534" width="9.28515625" style="1"/>
    <col min="1535" max="1535" width="41.7109375" style="1" customWidth="1"/>
    <col min="1536" max="1536" width="17.85546875" style="1" bestFit="1" customWidth="1"/>
    <col min="1537" max="1779" width="9.28515625" style="1"/>
    <col min="1780" max="1780" width="7.5703125" style="1" customWidth="1"/>
    <col min="1781" max="1781" width="22.28515625" style="1" customWidth="1"/>
    <col min="1782" max="1782" width="14.28515625" style="1" bestFit="1" customWidth="1"/>
    <col min="1783" max="1783" width="5.140625" style="1" customWidth="1"/>
    <col min="1784" max="1784" width="27.28515625" style="1" customWidth="1"/>
    <col min="1785" max="1785" width="13.7109375" style="1" customWidth="1"/>
    <col min="1786" max="1786" width="19.7109375" style="1" customWidth="1"/>
    <col min="1787" max="1787" width="14.85546875" style="1" bestFit="1" customWidth="1"/>
    <col min="1788" max="1790" width="9.28515625" style="1"/>
    <col min="1791" max="1791" width="41.7109375" style="1" customWidth="1"/>
    <col min="1792" max="1792" width="17.85546875" style="1" bestFit="1" customWidth="1"/>
    <col min="1793" max="2035" width="9.28515625" style="1"/>
    <col min="2036" max="2036" width="7.5703125" style="1" customWidth="1"/>
    <col min="2037" max="2037" width="22.28515625" style="1" customWidth="1"/>
    <col min="2038" max="2038" width="14.28515625" style="1" bestFit="1" customWidth="1"/>
    <col min="2039" max="2039" width="5.140625" style="1" customWidth="1"/>
    <col min="2040" max="2040" width="27.28515625" style="1" customWidth="1"/>
    <col min="2041" max="2041" width="13.7109375" style="1" customWidth="1"/>
    <col min="2042" max="2042" width="19.7109375" style="1" customWidth="1"/>
    <col min="2043" max="2043" width="14.85546875" style="1" bestFit="1" customWidth="1"/>
    <col min="2044" max="2046" width="9.28515625" style="1"/>
    <col min="2047" max="2047" width="41.7109375" style="1" customWidth="1"/>
    <col min="2048" max="2048" width="17.85546875" style="1" bestFit="1" customWidth="1"/>
    <col min="2049" max="2291" width="9.28515625" style="1"/>
    <col min="2292" max="2292" width="7.5703125" style="1" customWidth="1"/>
    <col min="2293" max="2293" width="22.28515625" style="1" customWidth="1"/>
    <col min="2294" max="2294" width="14.28515625" style="1" bestFit="1" customWidth="1"/>
    <col min="2295" max="2295" width="5.140625" style="1" customWidth="1"/>
    <col min="2296" max="2296" width="27.28515625" style="1" customWidth="1"/>
    <col min="2297" max="2297" width="13.7109375" style="1" customWidth="1"/>
    <col min="2298" max="2298" width="19.7109375" style="1" customWidth="1"/>
    <col min="2299" max="2299" width="14.85546875" style="1" bestFit="1" customWidth="1"/>
    <col min="2300" max="2302" width="9.28515625" style="1"/>
    <col min="2303" max="2303" width="41.7109375" style="1" customWidth="1"/>
    <col min="2304" max="2304" width="17.85546875" style="1" bestFit="1" customWidth="1"/>
    <col min="2305" max="2547" width="9.28515625" style="1"/>
    <col min="2548" max="2548" width="7.5703125" style="1" customWidth="1"/>
    <col min="2549" max="2549" width="22.28515625" style="1" customWidth="1"/>
    <col min="2550" max="2550" width="14.28515625" style="1" bestFit="1" customWidth="1"/>
    <col min="2551" max="2551" width="5.140625" style="1" customWidth="1"/>
    <col min="2552" max="2552" width="27.28515625" style="1" customWidth="1"/>
    <col min="2553" max="2553" width="13.7109375" style="1" customWidth="1"/>
    <col min="2554" max="2554" width="19.7109375" style="1" customWidth="1"/>
    <col min="2555" max="2555" width="14.85546875" style="1" bestFit="1" customWidth="1"/>
    <col min="2556" max="2558" width="9.28515625" style="1"/>
    <col min="2559" max="2559" width="41.7109375" style="1" customWidth="1"/>
    <col min="2560" max="2560" width="17.85546875" style="1" bestFit="1" customWidth="1"/>
    <col min="2561" max="2803" width="9.28515625" style="1"/>
    <col min="2804" max="2804" width="7.5703125" style="1" customWidth="1"/>
    <col min="2805" max="2805" width="22.28515625" style="1" customWidth="1"/>
    <col min="2806" max="2806" width="14.28515625" style="1" bestFit="1" customWidth="1"/>
    <col min="2807" max="2807" width="5.140625" style="1" customWidth="1"/>
    <col min="2808" max="2808" width="27.28515625" style="1" customWidth="1"/>
    <col min="2809" max="2809" width="13.7109375" style="1" customWidth="1"/>
    <col min="2810" max="2810" width="19.7109375" style="1" customWidth="1"/>
    <col min="2811" max="2811" width="14.85546875" style="1" bestFit="1" customWidth="1"/>
    <col min="2812" max="2814" width="9.28515625" style="1"/>
    <col min="2815" max="2815" width="41.7109375" style="1" customWidth="1"/>
    <col min="2816" max="2816" width="17.85546875" style="1" bestFit="1" customWidth="1"/>
    <col min="2817" max="3059" width="9.28515625" style="1"/>
    <col min="3060" max="3060" width="7.5703125" style="1" customWidth="1"/>
    <col min="3061" max="3061" width="22.28515625" style="1" customWidth="1"/>
    <col min="3062" max="3062" width="14.28515625" style="1" bestFit="1" customWidth="1"/>
    <col min="3063" max="3063" width="5.140625" style="1" customWidth="1"/>
    <col min="3064" max="3064" width="27.28515625" style="1" customWidth="1"/>
    <col min="3065" max="3065" width="13.7109375" style="1" customWidth="1"/>
    <col min="3066" max="3066" width="19.7109375" style="1" customWidth="1"/>
    <col min="3067" max="3067" width="14.85546875" style="1" bestFit="1" customWidth="1"/>
    <col min="3068" max="3070" width="9.28515625" style="1"/>
    <col min="3071" max="3071" width="41.7109375" style="1" customWidth="1"/>
    <col min="3072" max="3072" width="17.85546875" style="1" bestFit="1" customWidth="1"/>
    <col min="3073" max="3315" width="9.28515625" style="1"/>
    <col min="3316" max="3316" width="7.5703125" style="1" customWidth="1"/>
    <col min="3317" max="3317" width="22.28515625" style="1" customWidth="1"/>
    <col min="3318" max="3318" width="14.28515625" style="1" bestFit="1" customWidth="1"/>
    <col min="3319" max="3319" width="5.140625" style="1" customWidth="1"/>
    <col min="3320" max="3320" width="27.28515625" style="1" customWidth="1"/>
    <col min="3321" max="3321" width="13.7109375" style="1" customWidth="1"/>
    <col min="3322" max="3322" width="19.7109375" style="1" customWidth="1"/>
    <col min="3323" max="3323" width="14.85546875" style="1" bestFit="1" customWidth="1"/>
    <col min="3324" max="3326" width="9.28515625" style="1"/>
    <col min="3327" max="3327" width="41.7109375" style="1" customWidth="1"/>
    <col min="3328" max="3328" width="17.85546875" style="1" bestFit="1" customWidth="1"/>
    <col min="3329" max="3571" width="9.28515625" style="1"/>
    <col min="3572" max="3572" width="7.5703125" style="1" customWidth="1"/>
    <col min="3573" max="3573" width="22.28515625" style="1" customWidth="1"/>
    <col min="3574" max="3574" width="14.28515625" style="1" bestFit="1" customWidth="1"/>
    <col min="3575" max="3575" width="5.140625" style="1" customWidth="1"/>
    <col min="3576" max="3576" width="27.28515625" style="1" customWidth="1"/>
    <col min="3577" max="3577" width="13.7109375" style="1" customWidth="1"/>
    <col min="3578" max="3578" width="19.7109375" style="1" customWidth="1"/>
    <col min="3579" max="3579" width="14.85546875" style="1" bestFit="1" customWidth="1"/>
    <col min="3580" max="3582" width="9.28515625" style="1"/>
    <col min="3583" max="3583" width="41.7109375" style="1" customWidth="1"/>
    <col min="3584" max="3584" width="17.85546875" style="1" bestFit="1" customWidth="1"/>
    <col min="3585" max="3827" width="9.28515625" style="1"/>
    <col min="3828" max="3828" width="7.5703125" style="1" customWidth="1"/>
    <col min="3829" max="3829" width="22.28515625" style="1" customWidth="1"/>
    <col min="3830" max="3830" width="14.28515625" style="1" bestFit="1" customWidth="1"/>
    <col min="3831" max="3831" width="5.140625" style="1" customWidth="1"/>
    <col min="3832" max="3832" width="27.28515625" style="1" customWidth="1"/>
    <col min="3833" max="3833" width="13.7109375" style="1" customWidth="1"/>
    <col min="3834" max="3834" width="19.7109375" style="1" customWidth="1"/>
    <col min="3835" max="3835" width="14.85546875" style="1" bestFit="1" customWidth="1"/>
    <col min="3836" max="3838" width="9.28515625" style="1"/>
    <col min="3839" max="3839" width="41.7109375" style="1" customWidth="1"/>
    <col min="3840" max="3840" width="17.85546875" style="1" bestFit="1" customWidth="1"/>
    <col min="3841" max="4083" width="9.28515625" style="1"/>
    <col min="4084" max="4084" width="7.5703125" style="1" customWidth="1"/>
    <col min="4085" max="4085" width="22.28515625" style="1" customWidth="1"/>
    <col min="4086" max="4086" width="14.28515625" style="1" bestFit="1" customWidth="1"/>
    <col min="4087" max="4087" width="5.140625" style="1" customWidth="1"/>
    <col min="4088" max="4088" width="27.28515625" style="1" customWidth="1"/>
    <col min="4089" max="4089" width="13.7109375" style="1" customWidth="1"/>
    <col min="4090" max="4090" width="19.7109375" style="1" customWidth="1"/>
    <col min="4091" max="4091" width="14.85546875" style="1" bestFit="1" customWidth="1"/>
    <col min="4092" max="4094" width="9.28515625" style="1"/>
    <col min="4095" max="4095" width="41.7109375" style="1" customWidth="1"/>
    <col min="4096" max="4096" width="17.85546875" style="1" bestFit="1" customWidth="1"/>
    <col min="4097" max="4339" width="9.28515625" style="1"/>
    <col min="4340" max="4340" width="7.5703125" style="1" customWidth="1"/>
    <col min="4341" max="4341" width="22.28515625" style="1" customWidth="1"/>
    <col min="4342" max="4342" width="14.28515625" style="1" bestFit="1" customWidth="1"/>
    <col min="4343" max="4343" width="5.140625" style="1" customWidth="1"/>
    <col min="4344" max="4344" width="27.28515625" style="1" customWidth="1"/>
    <col min="4345" max="4345" width="13.7109375" style="1" customWidth="1"/>
    <col min="4346" max="4346" width="19.7109375" style="1" customWidth="1"/>
    <col min="4347" max="4347" width="14.85546875" style="1" bestFit="1" customWidth="1"/>
    <col min="4348" max="4350" width="9.28515625" style="1"/>
    <col min="4351" max="4351" width="41.7109375" style="1" customWidth="1"/>
    <col min="4352" max="4352" width="17.85546875" style="1" bestFit="1" customWidth="1"/>
    <col min="4353" max="4595" width="9.28515625" style="1"/>
    <col min="4596" max="4596" width="7.5703125" style="1" customWidth="1"/>
    <col min="4597" max="4597" width="22.28515625" style="1" customWidth="1"/>
    <col min="4598" max="4598" width="14.28515625" style="1" bestFit="1" customWidth="1"/>
    <col min="4599" max="4599" width="5.140625" style="1" customWidth="1"/>
    <col min="4600" max="4600" width="27.28515625" style="1" customWidth="1"/>
    <col min="4601" max="4601" width="13.7109375" style="1" customWidth="1"/>
    <col min="4602" max="4602" width="19.7109375" style="1" customWidth="1"/>
    <col min="4603" max="4603" width="14.85546875" style="1" bestFit="1" customWidth="1"/>
    <col min="4604" max="4606" width="9.28515625" style="1"/>
    <col min="4607" max="4607" width="41.7109375" style="1" customWidth="1"/>
    <col min="4608" max="4608" width="17.85546875" style="1" bestFit="1" customWidth="1"/>
    <col min="4609" max="4851" width="9.28515625" style="1"/>
    <col min="4852" max="4852" width="7.5703125" style="1" customWidth="1"/>
    <col min="4853" max="4853" width="22.28515625" style="1" customWidth="1"/>
    <col min="4854" max="4854" width="14.28515625" style="1" bestFit="1" customWidth="1"/>
    <col min="4855" max="4855" width="5.140625" style="1" customWidth="1"/>
    <col min="4856" max="4856" width="27.28515625" style="1" customWidth="1"/>
    <col min="4857" max="4857" width="13.7109375" style="1" customWidth="1"/>
    <col min="4858" max="4858" width="19.7109375" style="1" customWidth="1"/>
    <col min="4859" max="4859" width="14.85546875" style="1" bestFit="1" customWidth="1"/>
    <col min="4860" max="4862" width="9.28515625" style="1"/>
    <col min="4863" max="4863" width="41.7109375" style="1" customWidth="1"/>
    <col min="4864" max="4864" width="17.85546875" style="1" bestFit="1" customWidth="1"/>
    <col min="4865" max="5107" width="9.28515625" style="1"/>
    <col min="5108" max="5108" width="7.5703125" style="1" customWidth="1"/>
    <col min="5109" max="5109" width="22.28515625" style="1" customWidth="1"/>
    <col min="5110" max="5110" width="14.28515625" style="1" bestFit="1" customWidth="1"/>
    <col min="5111" max="5111" width="5.140625" style="1" customWidth="1"/>
    <col min="5112" max="5112" width="27.28515625" style="1" customWidth="1"/>
    <col min="5113" max="5113" width="13.7109375" style="1" customWidth="1"/>
    <col min="5114" max="5114" width="19.7109375" style="1" customWidth="1"/>
    <col min="5115" max="5115" width="14.85546875" style="1" bestFit="1" customWidth="1"/>
    <col min="5116" max="5118" width="9.28515625" style="1"/>
    <col min="5119" max="5119" width="41.7109375" style="1" customWidth="1"/>
    <col min="5120" max="5120" width="17.85546875" style="1" bestFit="1" customWidth="1"/>
    <col min="5121" max="5363" width="9.28515625" style="1"/>
    <col min="5364" max="5364" width="7.5703125" style="1" customWidth="1"/>
    <col min="5365" max="5365" width="22.28515625" style="1" customWidth="1"/>
    <col min="5366" max="5366" width="14.28515625" style="1" bestFit="1" customWidth="1"/>
    <col min="5367" max="5367" width="5.140625" style="1" customWidth="1"/>
    <col min="5368" max="5368" width="27.28515625" style="1" customWidth="1"/>
    <col min="5369" max="5369" width="13.7109375" style="1" customWidth="1"/>
    <col min="5370" max="5370" width="19.7109375" style="1" customWidth="1"/>
    <col min="5371" max="5371" width="14.85546875" style="1" bestFit="1" customWidth="1"/>
    <col min="5372" max="5374" width="9.28515625" style="1"/>
    <col min="5375" max="5375" width="41.7109375" style="1" customWidth="1"/>
    <col min="5376" max="5376" width="17.85546875" style="1" bestFit="1" customWidth="1"/>
    <col min="5377" max="5619" width="9.28515625" style="1"/>
    <col min="5620" max="5620" width="7.5703125" style="1" customWidth="1"/>
    <col min="5621" max="5621" width="22.28515625" style="1" customWidth="1"/>
    <col min="5622" max="5622" width="14.28515625" style="1" bestFit="1" customWidth="1"/>
    <col min="5623" max="5623" width="5.140625" style="1" customWidth="1"/>
    <col min="5624" max="5624" width="27.28515625" style="1" customWidth="1"/>
    <col min="5625" max="5625" width="13.7109375" style="1" customWidth="1"/>
    <col min="5626" max="5626" width="19.7109375" style="1" customWidth="1"/>
    <col min="5627" max="5627" width="14.85546875" style="1" bestFit="1" customWidth="1"/>
    <col min="5628" max="5630" width="9.28515625" style="1"/>
    <col min="5631" max="5631" width="41.7109375" style="1" customWidth="1"/>
    <col min="5632" max="5632" width="17.85546875" style="1" bestFit="1" customWidth="1"/>
    <col min="5633" max="5875" width="9.28515625" style="1"/>
    <col min="5876" max="5876" width="7.5703125" style="1" customWidth="1"/>
    <col min="5877" max="5877" width="22.28515625" style="1" customWidth="1"/>
    <col min="5878" max="5878" width="14.28515625" style="1" bestFit="1" customWidth="1"/>
    <col min="5879" max="5879" width="5.140625" style="1" customWidth="1"/>
    <col min="5880" max="5880" width="27.28515625" style="1" customWidth="1"/>
    <col min="5881" max="5881" width="13.7109375" style="1" customWidth="1"/>
    <col min="5882" max="5882" width="19.7109375" style="1" customWidth="1"/>
    <col min="5883" max="5883" width="14.85546875" style="1" bestFit="1" customWidth="1"/>
    <col min="5884" max="5886" width="9.28515625" style="1"/>
    <col min="5887" max="5887" width="41.7109375" style="1" customWidth="1"/>
    <col min="5888" max="5888" width="17.85546875" style="1" bestFit="1" customWidth="1"/>
    <col min="5889" max="6131" width="9.28515625" style="1"/>
    <col min="6132" max="6132" width="7.5703125" style="1" customWidth="1"/>
    <col min="6133" max="6133" width="22.28515625" style="1" customWidth="1"/>
    <col min="6134" max="6134" width="14.28515625" style="1" bestFit="1" customWidth="1"/>
    <col min="6135" max="6135" width="5.140625" style="1" customWidth="1"/>
    <col min="6136" max="6136" width="27.28515625" style="1" customWidth="1"/>
    <col min="6137" max="6137" width="13.7109375" style="1" customWidth="1"/>
    <col min="6138" max="6138" width="19.7109375" style="1" customWidth="1"/>
    <col min="6139" max="6139" width="14.85546875" style="1" bestFit="1" customWidth="1"/>
    <col min="6140" max="6142" width="9.28515625" style="1"/>
    <col min="6143" max="6143" width="41.7109375" style="1" customWidth="1"/>
    <col min="6144" max="6144" width="17.85546875" style="1" bestFit="1" customWidth="1"/>
    <col min="6145" max="6387" width="9.28515625" style="1"/>
    <col min="6388" max="6388" width="7.5703125" style="1" customWidth="1"/>
    <col min="6389" max="6389" width="22.28515625" style="1" customWidth="1"/>
    <col min="6390" max="6390" width="14.28515625" style="1" bestFit="1" customWidth="1"/>
    <col min="6391" max="6391" width="5.140625" style="1" customWidth="1"/>
    <col min="6392" max="6392" width="27.28515625" style="1" customWidth="1"/>
    <col min="6393" max="6393" width="13.7109375" style="1" customWidth="1"/>
    <col min="6394" max="6394" width="19.7109375" style="1" customWidth="1"/>
    <col min="6395" max="6395" width="14.85546875" style="1" bestFit="1" customWidth="1"/>
    <col min="6396" max="6398" width="9.28515625" style="1"/>
    <col min="6399" max="6399" width="41.7109375" style="1" customWidth="1"/>
    <col min="6400" max="6400" width="17.85546875" style="1" bestFit="1" customWidth="1"/>
    <col min="6401" max="6643" width="9.28515625" style="1"/>
    <col min="6644" max="6644" width="7.5703125" style="1" customWidth="1"/>
    <col min="6645" max="6645" width="22.28515625" style="1" customWidth="1"/>
    <col min="6646" max="6646" width="14.28515625" style="1" bestFit="1" customWidth="1"/>
    <col min="6647" max="6647" width="5.140625" style="1" customWidth="1"/>
    <col min="6648" max="6648" width="27.28515625" style="1" customWidth="1"/>
    <col min="6649" max="6649" width="13.7109375" style="1" customWidth="1"/>
    <col min="6650" max="6650" width="19.7109375" style="1" customWidth="1"/>
    <col min="6651" max="6651" width="14.85546875" style="1" bestFit="1" customWidth="1"/>
    <col min="6652" max="6654" width="9.28515625" style="1"/>
    <col min="6655" max="6655" width="41.7109375" style="1" customWidth="1"/>
    <col min="6656" max="6656" width="17.85546875" style="1" bestFit="1" customWidth="1"/>
    <col min="6657" max="6899" width="9.28515625" style="1"/>
    <col min="6900" max="6900" width="7.5703125" style="1" customWidth="1"/>
    <col min="6901" max="6901" width="22.28515625" style="1" customWidth="1"/>
    <col min="6902" max="6902" width="14.28515625" style="1" bestFit="1" customWidth="1"/>
    <col min="6903" max="6903" width="5.140625" style="1" customWidth="1"/>
    <col min="6904" max="6904" width="27.28515625" style="1" customWidth="1"/>
    <col min="6905" max="6905" width="13.7109375" style="1" customWidth="1"/>
    <col min="6906" max="6906" width="19.7109375" style="1" customWidth="1"/>
    <col min="6907" max="6907" width="14.85546875" style="1" bestFit="1" customWidth="1"/>
    <col min="6908" max="6910" width="9.28515625" style="1"/>
    <col min="6911" max="6911" width="41.7109375" style="1" customWidth="1"/>
    <col min="6912" max="6912" width="17.85546875" style="1" bestFit="1" customWidth="1"/>
    <col min="6913" max="7155" width="9.28515625" style="1"/>
    <col min="7156" max="7156" width="7.5703125" style="1" customWidth="1"/>
    <col min="7157" max="7157" width="22.28515625" style="1" customWidth="1"/>
    <col min="7158" max="7158" width="14.28515625" style="1" bestFit="1" customWidth="1"/>
    <col min="7159" max="7159" width="5.140625" style="1" customWidth="1"/>
    <col min="7160" max="7160" width="27.28515625" style="1" customWidth="1"/>
    <col min="7161" max="7161" width="13.7109375" style="1" customWidth="1"/>
    <col min="7162" max="7162" width="19.7109375" style="1" customWidth="1"/>
    <col min="7163" max="7163" width="14.85546875" style="1" bestFit="1" customWidth="1"/>
    <col min="7164" max="7166" width="9.28515625" style="1"/>
    <col min="7167" max="7167" width="41.7109375" style="1" customWidth="1"/>
    <col min="7168" max="7168" width="17.85546875" style="1" bestFit="1" customWidth="1"/>
    <col min="7169" max="7411" width="9.28515625" style="1"/>
    <col min="7412" max="7412" width="7.5703125" style="1" customWidth="1"/>
    <col min="7413" max="7413" width="22.28515625" style="1" customWidth="1"/>
    <col min="7414" max="7414" width="14.28515625" style="1" bestFit="1" customWidth="1"/>
    <col min="7415" max="7415" width="5.140625" style="1" customWidth="1"/>
    <col min="7416" max="7416" width="27.28515625" style="1" customWidth="1"/>
    <col min="7417" max="7417" width="13.7109375" style="1" customWidth="1"/>
    <col min="7418" max="7418" width="19.7109375" style="1" customWidth="1"/>
    <col min="7419" max="7419" width="14.85546875" style="1" bestFit="1" customWidth="1"/>
    <col min="7420" max="7422" width="9.28515625" style="1"/>
    <col min="7423" max="7423" width="41.7109375" style="1" customWidth="1"/>
    <col min="7424" max="7424" width="17.85546875" style="1" bestFit="1" customWidth="1"/>
    <col min="7425" max="7667" width="9.28515625" style="1"/>
    <col min="7668" max="7668" width="7.5703125" style="1" customWidth="1"/>
    <col min="7669" max="7669" width="22.28515625" style="1" customWidth="1"/>
    <col min="7670" max="7670" width="14.28515625" style="1" bestFit="1" customWidth="1"/>
    <col min="7671" max="7671" width="5.140625" style="1" customWidth="1"/>
    <col min="7672" max="7672" width="27.28515625" style="1" customWidth="1"/>
    <col min="7673" max="7673" width="13.7109375" style="1" customWidth="1"/>
    <col min="7674" max="7674" width="19.7109375" style="1" customWidth="1"/>
    <col min="7675" max="7675" width="14.85546875" style="1" bestFit="1" customWidth="1"/>
    <col min="7676" max="7678" width="9.28515625" style="1"/>
    <col min="7679" max="7679" width="41.7109375" style="1" customWidth="1"/>
    <col min="7680" max="7680" width="17.85546875" style="1" bestFit="1" customWidth="1"/>
    <col min="7681" max="7923" width="9.28515625" style="1"/>
    <col min="7924" max="7924" width="7.5703125" style="1" customWidth="1"/>
    <col min="7925" max="7925" width="22.28515625" style="1" customWidth="1"/>
    <col min="7926" max="7926" width="14.28515625" style="1" bestFit="1" customWidth="1"/>
    <col min="7927" max="7927" width="5.140625" style="1" customWidth="1"/>
    <col min="7928" max="7928" width="27.28515625" style="1" customWidth="1"/>
    <col min="7929" max="7929" width="13.7109375" style="1" customWidth="1"/>
    <col min="7930" max="7930" width="19.7109375" style="1" customWidth="1"/>
    <col min="7931" max="7931" width="14.85546875" style="1" bestFit="1" customWidth="1"/>
    <col min="7932" max="7934" width="9.28515625" style="1"/>
    <col min="7935" max="7935" width="41.7109375" style="1" customWidth="1"/>
    <col min="7936" max="7936" width="17.85546875" style="1" bestFit="1" customWidth="1"/>
    <col min="7937" max="8179" width="9.28515625" style="1"/>
    <col min="8180" max="8180" width="7.5703125" style="1" customWidth="1"/>
    <col min="8181" max="8181" width="22.28515625" style="1" customWidth="1"/>
    <col min="8182" max="8182" width="14.28515625" style="1" bestFit="1" customWidth="1"/>
    <col min="8183" max="8183" width="5.140625" style="1" customWidth="1"/>
    <col min="8184" max="8184" width="27.28515625" style="1" customWidth="1"/>
    <col min="8185" max="8185" width="13.7109375" style="1" customWidth="1"/>
    <col min="8186" max="8186" width="19.7109375" style="1" customWidth="1"/>
    <col min="8187" max="8187" width="14.85546875" style="1" bestFit="1" customWidth="1"/>
    <col min="8188" max="8190" width="9.28515625" style="1"/>
    <col min="8191" max="8191" width="41.7109375" style="1" customWidth="1"/>
    <col min="8192" max="8192" width="17.85546875" style="1" bestFit="1" customWidth="1"/>
    <col min="8193" max="8435" width="9.28515625" style="1"/>
    <col min="8436" max="8436" width="7.5703125" style="1" customWidth="1"/>
    <col min="8437" max="8437" width="22.28515625" style="1" customWidth="1"/>
    <col min="8438" max="8438" width="14.28515625" style="1" bestFit="1" customWidth="1"/>
    <col min="8439" max="8439" width="5.140625" style="1" customWidth="1"/>
    <col min="8440" max="8440" width="27.28515625" style="1" customWidth="1"/>
    <col min="8441" max="8441" width="13.7109375" style="1" customWidth="1"/>
    <col min="8442" max="8442" width="19.7109375" style="1" customWidth="1"/>
    <col min="8443" max="8443" width="14.85546875" style="1" bestFit="1" customWidth="1"/>
    <col min="8444" max="8446" width="9.28515625" style="1"/>
    <col min="8447" max="8447" width="41.7109375" style="1" customWidth="1"/>
    <col min="8448" max="8448" width="17.85546875" style="1" bestFit="1" customWidth="1"/>
    <col min="8449" max="8691" width="9.28515625" style="1"/>
    <col min="8692" max="8692" width="7.5703125" style="1" customWidth="1"/>
    <col min="8693" max="8693" width="22.28515625" style="1" customWidth="1"/>
    <col min="8694" max="8694" width="14.28515625" style="1" bestFit="1" customWidth="1"/>
    <col min="8695" max="8695" width="5.140625" style="1" customWidth="1"/>
    <col min="8696" max="8696" width="27.28515625" style="1" customWidth="1"/>
    <col min="8697" max="8697" width="13.7109375" style="1" customWidth="1"/>
    <col min="8698" max="8698" width="19.7109375" style="1" customWidth="1"/>
    <col min="8699" max="8699" width="14.85546875" style="1" bestFit="1" customWidth="1"/>
    <col min="8700" max="8702" width="9.28515625" style="1"/>
    <col min="8703" max="8703" width="41.7109375" style="1" customWidth="1"/>
    <col min="8704" max="8704" width="17.85546875" style="1" bestFit="1" customWidth="1"/>
    <col min="8705" max="8947" width="9.28515625" style="1"/>
    <col min="8948" max="8948" width="7.5703125" style="1" customWidth="1"/>
    <col min="8949" max="8949" width="22.28515625" style="1" customWidth="1"/>
    <col min="8950" max="8950" width="14.28515625" style="1" bestFit="1" customWidth="1"/>
    <col min="8951" max="8951" width="5.140625" style="1" customWidth="1"/>
    <col min="8952" max="8952" width="27.28515625" style="1" customWidth="1"/>
    <col min="8953" max="8953" width="13.7109375" style="1" customWidth="1"/>
    <col min="8954" max="8954" width="19.7109375" style="1" customWidth="1"/>
    <col min="8955" max="8955" width="14.85546875" style="1" bestFit="1" customWidth="1"/>
    <col min="8956" max="8958" width="9.28515625" style="1"/>
    <col min="8959" max="8959" width="41.7109375" style="1" customWidth="1"/>
    <col min="8960" max="8960" width="17.85546875" style="1" bestFit="1" customWidth="1"/>
    <col min="8961" max="9203" width="9.28515625" style="1"/>
    <col min="9204" max="9204" width="7.5703125" style="1" customWidth="1"/>
    <col min="9205" max="9205" width="22.28515625" style="1" customWidth="1"/>
    <col min="9206" max="9206" width="14.28515625" style="1" bestFit="1" customWidth="1"/>
    <col min="9207" max="9207" width="5.140625" style="1" customWidth="1"/>
    <col min="9208" max="9208" width="27.28515625" style="1" customWidth="1"/>
    <col min="9209" max="9209" width="13.7109375" style="1" customWidth="1"/>
    <col min="9210" max="9210" width="19.7109375" style="1" customWidth="1"/>
    <col min="9211" max="9211" width="14.85546875" style="1" bestFit="1" customWidth="1"/>
    <col min="9212" max="9214" width="9.28515625" style="1"/>
    <col min="9215" max="9215" width="41.7109375" style="1" customWidth="1"/>
    <col min="9216" max="9216" width="17.85546875" style="1" bestFit="1" customWidth="1"/>
    <col min="9217" max="9459" width="9.28515625" style="1"/>
    <col min="9460" max="9460" width="7.5703125" style="1" customWidth="1"/>
    <col min="9461" max="9461" width="22.28515625" style="1" customWidth="1"/>
    <col min="9462" max="9462" width="14.28515625" style="1" bestFit="1" customWidth="1"/>
    <col min="9463" max="9463" width="5.140625" style="1" customWidth="1"/>
    <col min="9464" max="9464" width="27.28515625" style="1" customWidth="1"/>
    <col min="9465" max="9465" width="13.7109375" style="1" customWidth="1"/>
    <col min="9466" max="9466" width="19.7109375" style="1" customWidth="1"/>
    <col min="9467" max="9467" width="14.85546875" style="1" bestFit="1" customWidth="1"/>
    <col min="9468" max="9470" width="9.28515625" style="1"/>
    <col min="9471" max="9471" width="41.7109375" style="1" customWidth="1"/>
    <col min="9472" max="9472" width="17.85546875" style="1" bestFit="1" customWidth="1"/>
    <col min="9473" max="9715" width="9.28515625" style="1"/>
    <col min="9716" max="9716" width="7.5703125" style="1" customWidth="1"/>
    <col min="9717" max="9717" width="22.28515625" style="1" customWidth="1"/>
    <col min="9718" max="9718" width="14.28515625" style="1" bestFit="1" customWidth="1"/>
    <col min="9719" max="9719" width="5.140625" style="1" customWidth="1"/>
    <col min="9720" max="9720" width="27.28515625" style="1" customWidth="1"/>
    <col min="9721" max="9721" width="13.7109375" style="1" customWidth="1"/>
    <col min="9722" max="9722" width="19.7109375" style="1" customWidth="1"/>
    <col min="9723" max="9723" width="14.85546875" style="1" bestFit="1" customWidth="1"/>
    <col min="9724" max="9726" width="9.28515625" style="1"/>
    <col min="9727" max="9727" width="41.7109375" style="1" customWidth="1"/>
    <col min="9728" max="9728" width="17.85546875" style="1" bestFit="1" customWidth="1"/>
    <col min="9729" max="9971" width="9.28515625" style="1"/>
    <col min="9972" max="9972" width="7.5703125" style="1" customWidth="1"/>
    <col min="9973" max="9973" width="22.28515625" style="1" customWidth="1"/>
    <col min="9974" max="9974" width="14.28515625" style="1" bestFit="1" customWidth="1"/>
    <col min="9975" max="9975" width="5.140625" style="1" customWidth="1"/>
    <col min="9976" max="9976" width="27.28515625" style="1" customWidth="1"/>
    <col min="9977" max="9977" width="13.7109375" style="1" customWidth="1"/>
    <col min="9978" max="9978" width="19.7109375" style="1" customWidth="1"/>
    <col min="9979" max="9979" width="14.85546875" style="1" bestFit="1" customWidth="1"/>
    <col min="9980" max="9982" width="9.28515625" style="1"/>
    <col min="9983" max="9983" width="41.7109375" style="1" customWidth="1"/>
    <col min="9984" max="9984" width="17.85546875" style="1" bestFit="1" customWidth="1"/>
    <col min="9985" max="10227" width="9.28515625" style="1"/>
    <col min="10228" max="10228" width="7.5703125" style="1" customWidth="1"/>
    <col min="10229" max="10229" width="22.28515625" style="1" customWidth="1"/>
    <col min="10230" max="10230" width="14.28515625" style="1" bestFit="1" customWidth="1"/>
    <col min="10231" max="10231" width="5.140625" style="1" customWidth="1"/>
    <col min="10232" max="10232" width="27.28515625" style="1" customWidth="1"/>
    <col min="10233" max="10233" width="13.7109375" style="1" customWidth="1"/>
    <col min="10234" max="10234" width="19.7109375" style="1" customWidth="1"/>
    <col min="10235" max="10235" width="14.85546875" style="1" bestFit="1" customWidth="1"/>
    <col min="10236" max="10238" width="9.28515625" style="1"/>
    <col min="10239" max="10239" width="41.7109375" style="1" customWidth="1"/>
    <col min="10240" max="10240" width="17.85546875" style="1" bestFit="1" customWidth="1"/>
    <col min="10241" max="10483" width="9.28515625" style="1"/>
    <col min="10484" max="10484" width="7.5703125" style="1" customWidth="1"/>
    <col min="10485" max="10485" width="22.28515625" style="1" customWidth="1"/>
    <col min="10486" max="10486" width="14.28515625" style="1" bestFit="1" customWidth="1"/>
    <col min="10487" max="10487" width="5.140625" style="1" customWidth="1"/>
    <col min="10488" max="10488" width="27.28515625" style="1" customWidth="1"/>
    <col min="10489" max="10489" width="13.7109375" style="1" customWidth="1"/>
    <col min="10490" max="10490" width="19.7109375" style="1" customWidth="1"/>
    <col min="10491" max="10491" width="14.85546875" style="1" bestFit="1" customWidth="1"/>
    <col min="10492" max="10494" width="9.28515625" style="1"/>
    <col min="10495" max="10495" width="41.7109375" style="1" customWidth="1"/>
    <col min="10496" max="10496" width="17.85546875" style="1" bestFit="1" customWidth="1"/>
    <col min="10497" max="10739" width="9.28515625" style="1"/>
    <col min="10740" max="10740" width="7.5703125" style="1" customWidth="1"/>
    <col min="10741" max="10741" width="22.28515625" style="1" customWidth="1"/>
    <col min="10742" max="10742" width="14.28515625" style="1" bestFit="1" customWidth="1"/>
    <col min="10743" max="10743" width="5.140625" style="1" customWidth="1"/>
    <col min="10744" max="10744" width="27.28515625" style="1" customWidth="1"/>
    <col min="10745" max="10745" width="13.7109375" style="1" customWidth="1"/>
    <col min="10746" max="10746" width="19.7109375" style="1" customWidth="1"/>
    <col min="10747" max="10747" width="14.85546875" style="1" bestFit="1" customWidth="1"/>
    <col min="10748" max="10750" width="9.28515625" style="1"/>
    <col min="10751" max="10751" width="41.7109375" style="1" customWidth="1"/>
    <col min="10752" max="10752" width="17.85546875" style="1" bestFit="1" customWidth="1"/>
    <col min="10753" max="10995" width="9.28515625" style="1"/>
    <col min="10996" max="10996" width="7.5703125" style="1" customWidth="1"/>
    <col min="10997" max="10997" width="22.28515625" style="1" customWidth="1"/>
    <col min="10998" max="10998" width="14.28515625" style="1" bestFit="1" customWidth="1"/>
    <col min="10999" max="10999" width="5.140625" style="1" customWidth="1"/>
    <col min="11000" max="11000" width="27.28515625" style="1" customWidth="1"/>
    <col min="11001" max="11001" width="13.7109375" style="1" customWidth="1"/>
    <col min="11002" max="11002" width="19.7109375" style="1" customWidth="1"/>
    <col min="11003" max="11003" width="14.85546875" style="1" bestFit="1" customWidth="1"/>
    <col min="11004" max="11006" width="9.28515625" style="1"/>
    <col min="11007" max="11007" width="41.7109375" style="1" customWidth="1"/>
    <col min="11008" max="11008" width="17.85546875" style="1" bestFit="1" customWidth="1"/>
    <col min="11009" max="11251" width="9.28515625" style="1"/>
    <col min="11252" max="11252" width="7.5703125" style="1" customWidth="1"/>
    <col min="11253" max="11253" width="22.28515625" style="1" customWidth="1"/>
    <col min="11254" max="11254" width="14.28515625" style="1" bestFit="1" customWidth="1"/>
    <col min="11255" max="11255" width="5.140625" style="1" customWidth="1"/>
    <col min="11256" max="11256" width="27.28515625" style="1" customWidth="1"/>
    <col min="11257" max="11257" width="13.7109375" style="1" customWidth="1"/>
    <col min="11258" max="11258" width="19.7109375" style="1" customWidth="1"/>
    <col min="11259" max="11259" width="14.85546875" style="1" bestFit="1" customWidth="1"/>
    <col min="11260" max="11262" width="9.28515625" style="1"/>
    <col min="11263" max="11263" width="41.7109375" style="1" customWidth="1"/>
    <col min="11264" max="11264" width="17.85546875" style="1" bestFit="1" customWidth="1"/>
    <col min="11265" max="11507" width="9.28515625" style="1"/>
    <col min="11508" max="11508" width="7.5703125" style="1" customWidth="1"/>
    <col min="11509" max="11509" width="22.28515625" style="1" customWidth="1"/>
    <col min="11510" max="11510" width="14.28515625" style="1" bestFit="1" customWidth="1"/>
    <col min="11511" max="11511" width="5.140625" style="1" customWidth="1"/>
    <col min="11512" max="11512" width="27.28515625" style="1" customWidth="1"/>
    <col min="11513" max="11513" width="13.7109375" style="1" customWidth="1"/>
    <col min="11514" max="11514" width="19.7109375" style="1" customWidth="1"/>
    <col min="11515" max="11515" width="14.85546875" style="1" bestFit="1" customWidth="1"/>
    <col min="11516" max="11518" width="9.28515625" style="1"/>
    <col min="11519" max="11519" width="41.7109375" style="1" customWidth="1"/>
    <col min="11520" max="11520" width="17.85546875" style="1" bestFit="1" customWidth="1"/>
    <col min="11521" max="11763" width="9.28515625" style="1"/>
    <col min="11764" max="11764" width="7.5703125" style="1" customWidth="1"/>
    <col min="11765" max="11765" width="22.28515625" style="1" customWidth="1"/>
    <col min="11766" max="11766" width="14.28515625" style="1" bestFit="1" customWidth="1"/>
    <col min="11767" max="11767" width="5.140625" style="1" customWidth="1"/>
    <col min="11768" max="11768" width="27.28515625" style="1" customWidth="1"/>
    <col min="11769" max="11769" width="13.7109375" style="1" customWidth="1"/>
    <col min="11770" max="11770" width="19.7109375" style="1" customWidth="1"/>
    <col min="11771" max="11771" width="14.85546875" style="1" bestFit="1" customWidth="1"/>
    <col min="11772" max="11774" width="9.28515625" style="1"/>
    <col min="11775" max="11775" width="41.7109375" style="1" customWidth="1"/>
    <col min="11776" max="11776" width="17.85546875" style="1" bestFit="1" customWidth="1"/>
    <col min="11777" max="12019" width="9.28515625" style="1"/>
    <col min="12020" max="12020" width="7.5703125" style="1" customWidth="1"/>
    <col min="12021" max="12021" width="22.28515625" style="1" customWidth="1"/>
    <col min="12022" max="12022" width="14.28515625" style="1" bestFit="1" customWidth="1"/>
    <col min="12023" max="12023" width="5.140625" style="1" customWidth="1"/>
    <col min="12024" max="12024" width="27.28515625" style="1" customWidth="1"/>
    <col min="12025" max="12025" width="13.7109375" style="1" customWidth="1"/>
    <col min="12026" max="12026" width="19.7109375" style="1" customWidth="1"/>
    <col min="12027" max="12027" width="14.85546875" style="1" bestFit="1" customWidth="1"/>
    <col min="12028" max="12030" width="9.28515625" style="1"/>
    <col min="12031" max="12031" width="41.7109375" style="1" customWidth="1"/>
    <col min="12032" max="12032" width="17.85546875" style="1" bestFit="1" customWidth="1"/>
    <col min="12033" max="12275" width="9.28515625" style="1"/>
    <col min="12276" max="12276" width="7.5703125" style="1" customWidth="1"/>
    <col min="12277" max="12277" width="22.28515625" style="1" customWidth="1"/>
    <col min="12278" max="12278" width="14.28515625" style="1" bestFit="1" customWidth="1"/>
    <col min="12279" max="12279" width="5.140625" style="1" customWidth="1"/>
    <col min="12280" max="12280" width="27.28515625" style="1" customWidth="1"/>
    <col min="12281" max="12281" width="13.7109375" style="1" customWidth="1"/>
    <col min="12282" max="12282" width="19.7109375" style="1" customWidth="1"/>
    <col min="12283" max="12283" width="14.85546875" style="1" bestFit="1" customWidth="1"/>
    <col min="12284" max="12286" width="9.28515625" style="1"/>
    <col min="12287" max="12287" width="41.7109375" style="1" customWidth="1"/>
    <col min="12288" max="12288" width="17.85546875" style="1" bestFit="1" customWidth="1"/>
    <col min="12289" max="12531" width="9.28515625" style="1"/>
    <col min="12532" max="12532" width="7.5703125" style="1" customWidth="1"/>
    <col min="12533" max="12533" width="22.28515625" style="1" customWidth="1"/>
    <col min="12534" max="12534" width="14.28515625" style="1" bestFit="1" customWidth="1"/>
    <col min="12535" max="12535" width="5.140625" style="1" customWidth="1"/>
    <col min="12536" max="12536" width="27.28515625" style="1" customWidth="1"/>
    <col min="12537" max="12537" width="13.7109375" style="1" customWidth="1"/>
    <col min="12538" max="12538" width="19.7109375" style="1" customWidth="1"/>
    <col min="12539" max="12539" width="14.85546875" style="1" bestFit="1" customWidth="1"/>
    <col min="12540" max="12542" width="9.28515625" style="1"/>
    <col min="12543" max="12543" width="41.7109375" style="1" customWidth="1"/>
    <col min="12544" max="12544" width="17.85546875" style="1" bestFit="1" customWidth="1"/>
    <col min="12545" max="12787" width="9.28515625" style="1"/>
    <col min="12788" max="12788" width="7.5703125" style="1" customWidth="1"/>
    <col min="12789" max="12789" width="22.28515625" style="1" customWidth="1"/>
    <col min="12790" max="12790" width="14.28515625" style="1" bestFit="1" customWidth="1"/>
    <col min="12791" max="12791" width="5.140625" style="1" customWidth="1"/>
    <col min="12792" max="12792" width="27.28515625" style="1" customWidth="1"/>
    <col min="12793" max="12793" width="13.7109375" style="1" customWidth="1"/>
    <col min="12794" max="12794" width="19.7109375" style="1" customWidth="1"/>
    <col min="12795" max="12795" width="14.85546875" style="1" bestFit="1" customWidth="1"/>
    <col min="12796" max="12798" width="9.28515625" style="1"/>
    <col min="12799" max="12799" width="41.7109375" style="1" customWidth="1"/>
    <col min="12800" max="12800" width="17.85546875" style="1" bestFit="1" customWidth="1"/>
    <col min="12801" max="13043" width="9.28515625" style="1"/>
    <col min="13044" max="13044" width="7.5703125" style="1" customWidth="1"/>
    <col min="13045" max="13045" width="22.28515625" style="1" customWidth="1"/>
    <col min="13046" max="13046" width="14.28515625" style="1" bestFit="1" customWidth="1"/>
    <col min="13047" max="13047" width="5.140625" style="1" customWidth="1"/>
    <col min="13048" max="13048" width="27.28515625" style="1" customWidth="1"/>
    <col min="13049" max="13049" width="13.7109375" style="1" customWidth="1"/>
    <col min="13050" max="13050" width="19.7109375" style="1" customWidth="1"/>
    <col min="13051" max="13051" width="14.85546875" style="1" bestFit="1" customWidth="1"/>
    <col min="13052" max="13054" width="9.28515625" style="1"/>
    <col min="13055" max="13055" width="41.7109375" style="1" customWidth="1"/>
    <col min="13056" max="13056" width="17.85546875" style="1" bestFit="1" customWidth="1"/>
    <col min="13057" max="13299" width="9.28515625" style="1"/>
    <col min="13300" max="13300" width="7.5703125" style="1" customWidth="1"/>
    <col min="13301" max="13301" width="22.28515625" style="1" customWidth="1"/>
    <col min="13302" max="13302" width="14.28515625" style="1" bestFit="1" customWidth="1"/>
    <col min="13303" max="13303" width="5.140625" style="1" customWidth="1"/>
    <col min="13304" max="13304" width="27.28515625" style="1" customWidth="1"/>
    <col min="13305" max="13305" width="13.7109375" style="1" customWidth="1"/>
    <col min="13306" max="13306" width="19.7109375" style="1" customWidth="1"/>
    <col min="13307" max="13307" width="14.85546875" style="1" bestFit="1" customWidth="1"/>
    <col min="13308" max="13310" width="9.28515625" style="1"/>
    <col min="13311" max="13311" width="41.7109375" style="1" customWidth="1"/>
    <col min="13312" max="13312" width="17.85546875" style="1" bestFit="1" customWidth="1"/>
    <col min="13313" max="13555" width="9.28515625" style="1"/>
    <col min="13556" max="13556" width="7.5703125" style="1" customWidth="1"/>
    <col min="13557" max="13557" width="22.28515625" style="1" customWidth="1"/>
    <col min="13558" max="13558" width="14.28515625" style="1" bestFit="1" customWidth="1"/>
    <col min="13559" max="13559" width="5.140625" style="1" customWidth="1"/>
    <col min="13560" max="13560" width="27.28515625" style="1" customWidth="1"/>
    <col min="13561" max="13561" width="13.7109375" style="1" customWidth="1"/>
    <col min="13562" max="13562" width="19.7109375" style="1" customWidth="1"/>
    <col min="13563" max="13563" width="14.85546875" style="1" bestFit="1" customWidth="1"/>
    <col min="13564" max="13566" width="9.28515625" style="1"/>
    <col min="13567" max="13567" width="41.7109375" style="1" customWidth="1"/>
    <col min="13568" max="13568" width="17.85546875" style="1" bestFit="1" customWidth="1"/>
    <col min="13569" max="13811" width="9.28515625" style="1"/>
    <col min="13812" max="13812" width="7.5703125" style="1" customWidth="1"/>
    <col min="13813" max="13813" width="22.28515625" style="1" customWidth="1"/>
    <col min="13814" max="13814" width="14.28515625" style="1" bestFit="1" customWidth="1"/>
    <col min="13815" max="13815" width="5.140625" style="1" customWidth="1"/>
    <col min="13816" max="13816" width="27.28515625" style="1" customWidth="1"/>
    <col min="13817" max="13817" width="13.7109375" style="1" customWidth="1"/>
    <col min="13818" max="13818" width="19.7109375" style="1" customWidth="1"/>
    <col min="13819" max="13819" width="14.85546875" style="1" bestFit="1" customWidth="1"/>
    <col min="13820" max="13822" width="9.28515625" style="1"/>
    <col min="13823" max="13823" width="41.7109375" style="1" customWidth="1"/>
    <col min="13824" max="13824" width="17.85546875" style="1" bestFit="1" customWidth="1"/>
    <col min="13825" max="14067" width="9.28515625" style="1"/>
    <col min="14068" max="14068" width="7.5703125" style="1" customWidth="1"/>
    <col min="14069" max="14069" width="22.28515625" style="1" customWidth="1"/>
    <col min="14070" max="14070" width="14.28515625" style="1" bestFit="1" customWidth="1"/>
    <col min="14071" max="14071" width="5.140625" style="1" customWidth="1"/>
    <col min="14072" max="14072" width="27.28515625" style="1" customWidth="1"/>
    <col min="14073" max="14073" width="13.7109375" style="1" customWidth="1"/>
    <col min="14074" max="14074" width="19.7109375" style="1" customWidth="1"/>
    <col min="14075" max="14075" width="14.85546875" style="1" bestFit="1" customWidth="1"/>
    <col min="14076" max="14078" width="9.28515625" style="1"/>
    <col min="14079" max="14079" width="41.7109375" style="1" customWidth="1"/>
    <col min="14080" max="14080" width="17.85546875" style="1" bestFit="1" customWidth="1"/>
    <col min="14081" max="14323" width="9.28515625" style="1"/>
    <col min="14324" max="14324" width="7.5703125" style="1" customWidth="1"/>
    <col min="14325" max="14325" width="22.28515625" style="1" customWidth="1"/>
    <col min="14326" max="14326" width="14.28515625" style="1" bestFit="1" customWidth="1"/>
    <col min="14327" max="14327" width="5.140625" style="1" customWidth="1"/>
    <col min="14328" max="14328" width="27.28515625" style="1" customWidth="1"/>
    <col min="14329" max="14329" width="13.7109375" style="1" customWidth="1"/>
    <col min="14330" max="14330" width="19.7109375" style="1" customWidth="1"/>
    <col min="14331" max="14331" width="14.85546875" style="1" bestFit="1" customWidth="1"/>
    <col min="14332" max="14334" width="9.28515625" style="1"/>
    <col min="14335" max="14335" width="41.7109375" style="1" customWidth="1"/>
    <col min="14336" max="14336" width="17.85546875" style="1" bestFit="1" customWidth="1"/>
    <col min="14337" max="14579" width="9.28515625" style="1"/>
    <col min="14580" max="14580" width="7.5703125" style="1" customWidth="1"/>
    <col min="14581" max="14581" width="22.28515625" style="1" customWidth="1"/>
    <col min="14582" max="14582" width="14.28515625" style="1" bestFit="1" customWidth="1"/>
    <col min="14583" max="14583" width="5.140625" style="1" customWidth="1"/>
    <col min="14584" max="14584" width="27.28515625" style="1" customWidth="1"/>
    <col min="14585" max="14585" width="13.7109375" style="1" customWidth="1"/>
    <col min="14586" max="14586" width="19.7109375" style="1" customWidth="1"/>
    <col min="14587" max="14587" width="14.85546875" style="1" bestFit="1" customWidth="1"/>
    <col min="14588" max="14590" width="9.28515625" style="1"/>
    <col min="14591" max="14591" width="41.7109375" style="1" customWidth="1"/>
    <col min="14592" max="14592" width="17.85546875" style="1" bestFit="1" customWidth="1"/>
    <col min="14593" max="14835" width="9.28515625" style="1"/>
    <col min="14836" max="14836" width="7.5703125" style="1" customWidth="1"/>
    <col min="14837" max="14837" width="22.28515625" style="1" customWidth="1"/>
    <col min="14838" max="14838" width="14.28515625" style="1" bestFit="1" customWidth="1"/>
    <col min="14839" max="14839" width="5.140625" style="1" customWidth="1"/>
    <col min="14840" max="14840" width="27.28515625" style="1" customWidth="1"/>
    <col min="14841" max="14841" width="13.7109375" style="1" customWidth="1"/>
    <col min="14842" max="14842" width="19.7109375" style="1" customWidth="1"/>
    <col min="14843" max="14843" width="14.85546875" style="1" bestFit="1" customWidth="1"/>
    <col min="14844" max="14846" width="9.28515625" style="1"/>
    <col min="14847" max="14847" width="41.7109375" style="1" customWidth="1"/>
    <col min="14848" max="14848" width="17.85546875" style="1" bestFit="1" customWidth="1"/>
    <col min="14849" max="15091" width="9.28515625" style="1"/>
    <col min="15092" max="15092" width="7.5703125" style="1" customWidth="1"/>
    <col min="15093" max="15093" width="22.28515625" style="1" customWidth="1"/>
    <col min="15094" max="15094" width="14.28515625" style="1" bestFit="1" customWidth="1"/>
    <col min="15095" max="15095" width="5.140625" style="1" customWidth="1"/>
    <col min="15096" max="15096" width="27.28515625" style="1" customWidth="1"/>
    <col min="15097" max="15097" width="13.7109375" style="1" customWidth="1"/>
    <col min="15098" max="15098" width="19.7109375" style="1" customWidth="1"/>
    <col min="15099" max="15099" width="14.85546875" style="1" bestFit="1" customWidth="1"/>
    <col min="15100" max="15102" width="9.28515625" style="1"/>
    <col min="15103" max="15103" width="41.7109375" style="1" customWidth="1"/>
    <col min="15104" max="15104" width="17.85546875" style="1" bestFit="1" customWidth="1"/>
    <col min="15105" max="15347" width="9.28515625" style="1"/>
    <col min="15348" max="15348" width="7.5703125" style="1" customWidth="1"/>
    <col min="15349" max="15349" width="22.28515625" style="1" customWidth="1"/>
    <col min="15350" max="15350" width="14.28515625" style="1" bestFit="1" customWidth="1"/>
    <col min="15351" max="15351" width="5.140625" style="1" customWidth="1"/>
    <col min="15352" max="15352" width="27.28515625" style="1" customWidth="1"/>
    <col min="15353" max="15353" width="13.7109375" style="1" customWidth="1"/>
    <col min="15354" max="15354" width="19.7109375" style="1" customWidth="1"/>
    <col min="15355" max="15355" width="14.85546875" style="1" bestFit="1" customWidth="1"/>
    <col min="15356" max="15358" width="9.28515625" style="1"/>
    <col min="15359" max="15359" width="41.7109375" style="1" customWidth="1"/>
    <col min="15360" max="15360" width="17.85546875" style="1" bestFit="1" customWidth="1"/>
    <col min="15361" max="15603" width="9.28515625" style="1"/>
    <col min="15604" max="15604" width="7.5703125" style="1" customWidth="1"/>
    <col min="15605" max="15605" width="22.28515625" style="1" customWidth="1"/>
    <col min="15606" max="15606" width="14.28515625" style="1" bestFit="1" customWidth="1"/>
    <col min="15607" max="15607" width="5.140625" style="1" customWidth="1"/>
    <col min="15608" max="15608" width="27.28515625" style="1" customWidth="1"/>
    <col min="15609" max="15609" width="13.7109375" style="1" customWidth="1"/>
    <col min="15610" max="15610" width="19.7109375" style="1" customWidth="1"/>
    <col min="15611" max="15611" width="14.85546875" style="1" bestFit="1" customWidth="1"/>
    <col min="15612" max="15614" width="9.28515625" style="1"/>
    <col min="15615" max="15615" width="41.7109375" style="1" customWidth="1"/>
    <col min="15616" max="15616" width="17.85546875" style="1" bestFit="1" customWidth="1"/>
    <col min="15617" max="15859" width="9.28515625" style="1"/>
    <col min="15860" max="15860" width="7.5703125" style="1" customWidth="1"/>
    <col min="15861" max="15861" width="22.28515625" style="1" customWidth="1"/>
    <col min="15862" max="15862" width="14.28515625" style="1" bestFit="1" customWidth="1"/>
    <col min="15863" max="15863" width="5.140625" style="1" customWidth="1"/>
    <col min="15864" max="15864" width="27.28515625" style="1" customWidth="1"/>
    <col min="15865" max="15865" width="13.7109375" style="1" customWidth="1"/>
    <col min="15866" max="15866" width="19.7109375" style="1" customWidth="1"/>
    <col min="15867" max="15867" width="14.85546875" style="1" bestFit="1" customWidth="1"/>
    <col min="15868" max="15870" width="9.28515625" style="1"/>
    <col min="15871" max="15871" width="41.7109375" style="1" customWidth="1"/>
    <col min="15872" max="15872" width="17.85546875" style="1" bestFit="1" customWidth="1"/>
    <col min="15873" max="16115" width="9.28515625" style="1"/>
    <col min="16116" max="16116" width="7.5703125" style="1" customWidth="1"/>
    <col min="16117" max="16117" width="22.28515625" style="1" customWidth="1"/>
    <col min="16118" max="16118" width="14.28515625" style="1" bestFit="1" customWidth="1"/>
    <col min="16119" max="16119" width="5.140625" style="1" customWidth="1"/>
    <col min="16120" max="16120" width="27.28515625" style="1" customWidth="1"/>
    <col min="16121" max="16121" width="13.7109375" style="1" customWidth="1"/>
    <col min="16122" max="16122" width="19.7109375" style="1" customWidth="1"/>
    <col min="16123" max="16123" width="14.85546875" style="1" bestFit="1" customWidth="1"/>
    <col min="16124" max="16126" width="9.28515625" style="1"/>
    <col min="16127" max="16127" width="41.7109375" style="1" customWidth="1"/>
    <col min="16128" max="16128" width="17.85546875" style="1" bestFit="1" customWidth="1"/>
    <col min="16129" max="16384" width="9.28515625" style="1"/>
  </cols>
  <sheetData>
    <row r="1" spans="1:56" ht="30" customHeight="1" thickBot="1" x14ac:dyDescent="0.3">
      <c r="E1" s="35" t="s">
        <v>91</v>
      </c>
      <c r="F1" s="36"/>
      <c r="G1" s="64">
        <v>43960</v>
      </c>
      <c r="H1" s="65">
        <f>G1-7</f>
        <v>43953</v>
      </c>
      <c r="I1" s="66">
        <f>$G$2</f>
        <v>43966</v>
      </c>
      <c r="J1" s="67">
        <f>$H$2</f>
        <v>43959</v>
      </c>
      <c r="K1" s="67">
        <f>$G$2</f>
        <v>43966</v>
      </c>
      <c r="L1" s="67">
        <f>$H$2</f>
        <v>43959</v>
      </c>
      <c r="M1" s="67">
        <f>$G$2</f>
        <v>43966</v>
      </c>
      <c r="N1" s="67">
        <f>$H$2</f>
        <v>43959</v>
      </c>
      <c r="O1" s="67">
        <f>$G$2</f>
        <v>43966</v>
      </c>
      <c r="P1" s="67">
        <f>P2-49</f>
        <v>43917</v>
      </c>
      <c r="Q1" s="68">
        <f>$G$1</f>
        <v>43960</v>
      </c>
      <c r="R1" s="66">
        <f>$G$2</f>
        <v>43966</v>
      </c>
      <c r="S1" s="52">
        <f>$H$2</f>
        <v>43959</v>
      </c>
    </row>
    <row r="2" spans="1:56" s="2" customFormat="1" ht="36" customHeight="1" thickBot="1" x14ac:dyDescent="0.3">
      <c r="E2" s="35" t="s">
        <v>92</v>
      </c>
      <c r="F2" s="37"/>
      <c r="G2" s="69">
        <f>G1+6</f>
        <v>43966</v>
      </c>
      <c r="H2" s="69">
        <f>G2-7</f>
        <v>43959</v>
      </c>
      <c r="I2" s="70"/>
      <c r="J2" s="70"/>
      <c r="K2" s="70"/>
      <c r="L2" s="70"/>
      <c r="M2" s="70"/>
      <c r="N2" s="70"/>
      <c r="O2" s="70"/>
      <c r="P2" s="71">
        <f>$G$2</f>
        <v>43966</v>
      </c>
      <c r="Q2" s="69">
        <f>$G$2</f>
        <v>43966</v>
      </c>
      <c r="S2" s="37"/>
      <c r="AQ2" s="74" t="s">
        <v>107</v>
      </c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</row>
    <row r="3" spans="1:56" ht="27.75" customHeight="1" x14ac:dyDescent="0.2">
      <c r="A3" s="75" t="s">
        <v>78</v>
      </c>
      <c r="B3" s="76"/>
      <c r="C3" s="76"/>
      <c r="D3" s="76"/>
      <c r="E3" s="76"/>
      <c r="F3" s="77"/>
      <c r="G3" s="78" t="s">
        <v>95</v>
      </c>
      <c r="H3" s="80" t="s">
        <v>96</v>
      </c>
      <c r="I3" s="80" t="s">
        <v>97</v>
      </c>
      <c r="J3" s="80" t="s">
        <v>98</v>
      </c>
      <c r="K3" s="80" t="s">
        <v>99</v>
      </c>
      <c r="L3" s="80" t="s">
        <v>100</v>
      </c>
      <c r="M3" s="80" t="s">
        <v>101</v>
      </c>
      <c r="N3" s="80" t="s">
        <v>102</v>
      </c>
      <c r="O3" s="80" t="s">
        <v>103</v>
      </c>
      <c r="P3" s="80" t="s">
        <v>110</v>
      </c>
      <c r="Q3" s="80" t="s">
        <v>104</v>
      </c>
      <c r="R3" s="80" t="s">
        <v>105</v>
      </c>
      <c r="S3" s="80" t="s">
        <v>106</v>
      </c>
      <c r="AQ3" s="82" t="s">
        <v>15</v>
      </c>
      <c r="AR3" s="84" t="s">
        <v>16</v>
      </c>
      <c r="AS3" s="84" t="s">
        <v>17</v>
      </c>
      <c r="AT3" s="84" t="s">
        <v>18</v>
      </c>
      <c r="AU3" s="86" t="s">
        <v>108</v>
      </c>
      <c r="AV3" s="84" t="s">
        <v>19</v>
      </c>
      <c r="AW3" s="84" t="s">
        <v>20</v>
      </c>
      <c r="AX3" s="86" t="s">
        <v>21</v>
      </c>
      <c r="AY3" s="84" t="s">
        <v>22</v>
      </c>
      <c r="AZ3" s="86" t="s">
        <v>24</v>
      </c>
      <c r="BA3" s="84" t="s">
        <v>23</v>
      </c>
      <c r="BB3" s="84" t="s">
        <v>25</v>
      </c>
      <c r="BC3" s="86" t="s">
        <v>24</v>
      </c>
      <c r="BD3" s="88" t="s">
        <v>26</v>
      </c>
    </row>
    <row r="4" spans="1:56" s="14" customFormat="1" ht="60" customHeight="1" thickBot="1" x14ac:dyDescent="0.3">
      <c r="A4" s="28" t="s">
        <v>11</v>
      </c>
      <c r="B4" s="38" t="s">
        <v>93</v>
      </c>
      <c r="C4" s="38" t="s">
        <v>94</v>
      </c>
      <c r="D4" s="39" t="s">
        <v>79</v>
      </c>
      <c r="E4" s="39" t="s">
        <v>80</v>
      </c>
      <c r="F4" s="40" t="s">
        <v>109</v>
      </c>
      <c r="G4" s="79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AQ4" s="83"/>
      <c r="AR4" s="85"/>
      <c r="AS4" s="85"/>
      <c r="AT4" s="85"/>
      <c r="AU4" s="87"/>
      <c r="AV4" s="85"/>
      <c r="AW4" s="85"/>
      <c r="AX4" s="87"/>
      <c r="AY4" s="85"/>
      <c r="AZ4" s="87"/>
      <c r="BA4" s="85"/>
      <c r="BB4" s="85"/>
      <c r="BC4" s="87"/>
      <c r="BD4" s="89"/>
    </row>
    <row r="5" spans="1:56" s="14" customFormat="1" ht="12.75" customHeight="1" x14ac:dyDescent="0.25">
      <c r="A5" s="29" t="s">
        <v>81</v>
      </c>
      <c r="B5" s="30">
        <v>551963</v>
      </c>
      <c r="C5" s="30">
        <v>110639</v>
      </c>
      <c r="D5" s="31">
        <v>0.20044640673378469</v>
      </c>
      <c r="E5" s="31" t="s">
        <v>29</v>
      </c>
      <c r="F5" s="41" t="s">
        <v>28</v>
      </c>
      <c r="G5" s="42">
        <v>3</v>
      </c>
      <c r="H5" s="30">
        <v>3</v>
      </c>
      <c r="I5" s="30">
        <v>13</v>
      </c>
      <c r="J5" s="30">
        <v>10</v>
      </c>
      <c r="K5" s="30">
        <v>6</v>
      </c>
      <c r="L5" s="30">
        <v>3</v>
      </c>
      <c r="M5" s="30">
        <v>8</v>
      </c>
      <c r="N5" s="30">
        <v>7</v>
      </c>
      <c r="O5" s="30">
        <v>7</v>
      </c>
      <c r="P5" s="30">
        <v>31</v>
      </c>
      <c r="Q5" s="30">
        <v>1</v>
      </c>
      <c r="R5" s="30">
        <v>25</v>
      </c>
      <c r="S5" s="30">
        <v>29</v>
      </c>
      <c r="AQ5" s="43">
        <f>IF(ISERR(#REF!*#REF!),0,#REF!*#REF!)</f>
        <v>0</v>
      </c>
      <c r="AR5" s="43">
        <f>IF(ISERR(#REF!*#REF!),0,#REF!*#REF!)</f>
        <v>0</v>
      </c>
      <c r="AS5" s="43">
        <f>IF(ISERR(#REF!*#REF!),0,#REF!*#REF!)</f>
        <v>0</v>
      </c>
      <c r="AT5" s="43">
        <f>IF(ISERR(#REF!*#REF!),0,#REF!*#REF!)</f>
        <v>0</v>
      </c>
      <c r="AU5" s="43">
        <f>IF(ISERR(#REF!*#REF!),0,#REF!*#REF!)</f>
        <v>0</v>
      </c>
      <c r="AV5" s="43">
        <f>IF(ISERR(#REF!*#REF!),0,#REF!*#REF!)</f>
        <v>0</v>
      </c>
      <c r="AW5" s="43">
        <f>IF(ISERR(#REF!*#REF!),0,#REF!*#REF!)</f>
        <v>0</v>
      </c>
      <c r="AX5" s="43">
        <f>IF(ISERR(#REF!*#REF!),0,#REF!*#REF!)</f>
        <v>0</v>
      </c>
      <c r="AY5" s="43">
        <f>IF(ISERR(#REF!*#REF!),0,#REF!*#REF!)</f>
        <v>0</v>
      </c>
      <c r="AZ5" s="43">
        <f>IF(ISERR(#REF!*#REF!),0,#REF!*#REF!)</f>
        <v>0</v>
      </c>
      <c r="BA5" s="43">
        <f>IF(ISERR(#REF!*#REF!),0,#REF!*#REF!)</f>
        <v>0</v>
      </c>
      <c r="BB5" s="43">
        <f>IF(ISERR(#REF!*#REF!),0,#REF!*#REF!)</f>
        <v>0</v>
      </c>
      <c r="BC5" s="43">
        <f>IF(ISERR(#REF!*#REF!),0,#REF!*#REF!)</f>
        <v>0</v>
      </c>
      <c r="BD5" s="43">
        <f>IF(ISERR(#REF!*#REF!),0,#REF!*#REF!)</f>
        <v>0</v>
      </c>
    </row>
    <row r="6" spans="1:56" s="22" customFormat="1" ht="12.75" customHeight="1" x14ac:dyDescent="0.25">
      <c r="A6" s="29" t="s">
        <v>30</v>
      </c>
      <c r="B6" s="30">
        <v>450547</v>
      </c>
      <c r="C6" s="30">
        <v>80731</v>
      </c>
      <c r="D6" s="31">
        <v>0.17918441361278623</v>
      </c>
      <c r="E6" s="31" t="s">
        <v>31</v>
      </c>
      <c r="F6" s="41" t="s">
        <v>28</v>
      </c>
      <c r="G6" s="42">
        <v>4</v>
      </c>
      <c r="H6" s="30">
        <v>2</v>
      </c>
      <c r="I6" s="30">
        <v>0</v>
      </c>
      <c r="J6" s="30">
        <v>2</v>
      </c>
      <c r="K6" s="30">
        <v>1</v>
      </c>
      <c r="L6" s="30">
        <v>0</v>
      </c>
      <c r="M6" s="30">
        <v>0</v>
      </c>
      <c r="N6" s="30">
        <v>0</v>
      </c>
      <c r="O6" s="30">
        <v>3</v>
      </c>
      <c r="P6" s="30">
        <v>19</v>
      </c>
      <c r="Q6" s="30">
        <v>1</v>
      </c>
      <c r="R6" s="30">
        <v>15</v>
      </c>
      <c r="S6" s="30">
        <v>19</v>
      </c>
      <c r="AP6" s="14"/>
      <c r="AQ6" s="44">
        <f>IF(ISERR(#REF!*#REF!),0,#REF!*#REF!)</f>
        <v>0</v>
      </c>
      <c r="AR6" s="44">
        <f>IF(ISERR(#REF!*#REF!),0,#REF!*#REF!)</f>
        <v>0</v>
      </c>
      <c r="AS6" s="44">
        <f>IF(ISERR(#REF!*#REF!),0,#REF!*#REF!)</f>
        <v>0</v>
      </c>
      <c r="AT6" s="44">
        <f>IF(ISERR(#REF!*#REF!),0,#REF!*#REF!)</f>
        <v>0</v>
      </c>
      <c r="AU6" s="44">
        <f>IF(ISERR(#REF!*#REF!),0,#REF!*#REF!)</f>
        <v>0</v>
      </c>
      <c r="AV6" s="44">
        <f>IF(ISERR(#REF!*#REF!),0,#REF!*#REF!)</f>
        <v>0</v>
      </c>
      <c r="AW6" s="44">
        <f>IF(ISERR(#REF!*#REF!),0,#REF!*#REF!)</f>
        <v>0</v>
      </c>
      <c r="AX6" s="44">
        <f>IF(ISERR(#REF!*#REF!),0,#REF!*#REF!)</f>
        <v>0</v>
      </c>
      <c r="AY6" s="44">
        <f>IF(ISERR(#REF!*#REF!),0,#REF!*#REF!)</f>
        <v>0</v>
      </c>
      <c r="AZ6" s="44">
        <f>IF(ISERR(#REF!*#REF!),0,#REF!*#REF!)</f>
        <v>0</v>
      </c>
      <c r="BA6" s="44">
        <f>IF(ISERR(#REF!*#REF!),0,#REF!*#REF!)</f>
        <v>0</v>
      </c>
      <c r="BB6" s="44">
        <f>IF(ISERR(#REF!*#REF!),0,#REF!*#REF!)</f>
        <v>0</v>
      </c>
      <c r="BC6" s="44">
        <f>IF(ISERR(#REF!*#REF!),0,#REF!*#REF!)</f>
        <v>0</v>
      </c>
      <c r="BD6" s="44">
        <f>IF(ISERR(#REF!*#REF!),0,#REF!*#REF!)</f>
        <v>0</v>
      </c>
    </row>
    <row r="7" spans="1:56" s="22" customFormat="1" ht="12.75" customHeight="1" x14ac:dyDescent="0.25">
      <c r="A7" s="29" t="s">
        <v>82</v>
      </c>
      <c r="B7" s="30">
        <v>397769</v>
      </c>
      <c r="C7" s="30">
        <v>74380</v>
      </c>
      <c r="D7" s="31">
        <v>0.1869929531964532</v>
      </c>
      <c r="E7" s="31" t="s">
        <v>34</v>
      </c>
      <c r="F7" s="41" t="s">
        <v>33</v>
      </c>
      <c r="G7" s="42">
        <v>6</v>
      </c>
      <c r="H7" s="30">
        <v>5</v>
      </c>
      <c r="I7" s="30">
        <v>7</v>
      </c>
      <c r="J7" s="30">
        <v>8</v>
      </c>
      <c r="K7" s="30">
        <v>1</v>
      </c>
      <c r="L7" s="30">
        <v>0</v>
      </c>
      <c r="M7" s="30">
        <v>1</v>
      </c>
      <c r="N7" s="30">
        <v>2</v>
      </c>
      <c r="O7" s="30">
        <v>8</v>
      </c>
      <c r="P7" s="30">
        <v>33</v>
      </c>
      <c r="Q7" s="30">
        <v>1</v>
      </c>
      <c r="R7" s="30">
        <v>12</v>
      </c>
      <c r="S7" s="30">
        <v>5</v>
      </c>
      <c r="AP7" s="14"/>
      <c r="AQ7" s="44">
        <f>IF(ISERR(#REF!*#REF!),0,#REF!*#REF!)</f>
        <v>0</v>
      </c>
      <c r="AR7" s="44">
        <f>IF(ISERR(#REF!*#REF!),0,#REF!*#REF!)</f>
        <v>0</v>
      </c>
      <c r="AS7" s="44">
        <f>IF(ISERR(#REF!*#REF!),0,#REF!*#REF!)</f>
        <v>0</v>
      </c>
      <c r="AT7" s="44">
        <f>IF(ISERR(#REF!*#REF!),0,#REF!*#REF!)</f>
        <v>0</v>
      </c>
      <c r="AU7" s="44">
        <f>IF(ISERR(#REF!*#REF!),0,#REF!*#REF!)</f>
        <v>0</v>
      </c>
      <c r="AV7" s="44">
        <f>IF(ISERR(#REF!*#REF!),0,#REF!*#REF!)</f>
        <v>0</v>
      </c>
      <c r="AW7" s="44">
        <f>IF(ISERR(#REF!*#REF!),0,#REF!*#REF!)</f>
        <v>0</v>
      </c>
      <c r="AX7" s="44">
        <f>IF(ISERR(#REF!*#REF!),0,#REF!*#REF!)</f>
        <v>0</v>
      </c>
      <c r="AY7" s="44">
        <f>IF(ISERR(#REF!*#REF!),0,#REF!*#REF!)</f>
        <v>0</v>
      </c>
      <c r="AZ7" s="44">
        <f>IF(ISERR(#REF!*#REF!),0,#REF!*#REF!)</f>
        <v>0</v>
      </c>
      <c r="BA7" s="44">
        <f>IF(ISERR(#REF!*#REF!),0,#REF!*#REF!)</f>
        <v>0</v>
      </c>
      <c r="BB7" s="44">
        <f>IF(ISERR(#REF!*#REF!),0,#REF!*#REF!)</f>
        <v>0</v>
      </c>
      <c r="BC7" s="44">
        <f>IF(ISERR(#REF!*#REF!),0,#REF!*#REF!)</f>
        <v>0</v>
      </c>
      <c r="BD7" s="44">
        <f>IF(ISERR(#REF!*#REF!),0,#REF!*#REF!)</f>
        <v>0</v>
      </c>
    </row>
    <row r="8" spans="1:56" s="22" customFormat="1" ht="12.75" customHeight="1" x14ac:dyDescent="0.25">
      <c r="A8" s="29" t="s">
        <v>35</v>
      </c>
      <c r="B8" s="30">
        <v>228092</v>
      </c>
      <c r="C8" s="30">
        <v>32841</v>
      </c>
      <c r="D8" s="31">
        <v>0.14398137593602581</v>
      </c>
      <c r="E8" s="31" t="s">
        <v>36</v>
      </c>
      <c r="F8" s="41" t="s">
        <v>33</v>
      </c>
      <c r="G8" s="42">
        <v>0</v>
      </c>
      <c r="H8" s="30">
        <v>3</v>
      </c>
      <c r="I8" s="30">
        <v>3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3</v>
      </c>
      <c r="P8" s="30">
        <v>2</v>
      </c>
      <c r="Q8" s="30">
        <v>0</v>
      </c>
      <c r="R8" s="30">
        <v>6</v>
      </c>
      <c r="S8" s="30">
        <v>7</v>
      </c>
      <c r="AQ8" s="44">
        <f>IF(ISERR(#REF!*#REF!),0,#REF!*#REF!)</f>
        <v>0</v>
      </c>
      <c r="AR8" s="44">
        <f>IF(ISERR(#REF!*#REF!),0,#REF!*#REF!)</f>
        <v>0</v>
      </c>
      <c r="AS8" s="44">
        <f>IF(ISERR(#REF!*#REF!),0,#REF!*#REF!)</f>
        <v>0</v>
      </c>
      <c r="AT8" s="44">
        <f>IF(ISERR(#REF!*#REF!),0,#REF!*#REF!)</f>
        <v>0</v>
      </c>
      <c r="AU8" s="44">
        <f>IF(ISERR(#REF!*#REF!),0,#REF!*#REF!)</f>
        <v>0</v>
      </c>
      <c r="AV8" s="44">
        <f>IF(ISERR(#REF!*#REF!),0,#REF!*#REF!)</f>
        <v>0</v>
      </c>
      <c r="AW8" s="44">
        <f>IF(ISERR(#REF!*#REF!),0,#REF!*#REF!)</f>
        <v>0</v>
      </c>
      <c r="AX8" s="44">
        <f>IF(ISERR(#REF!*#REF!),0,#REF!*#REF!)</f>
        <v>0</v>
      </c>
      <c r="AY8" s="44">
        <f>IF(ISERR(#REF!*#REF!),0,#REF!*#REF!)</f>
        <v>0</v>
      </c>
      <c r="AZ8" s="44">
        <f>IF(ISERR(#REF!*#REF!),0,#REF!*#REF!)</f>
        <v>0</v>
      </c>
      <c r="BA8" s="44">
        <f>IF(ISERR(#REF!*#REF!),0,#REF!*#REF!)</f>
        <v>0</v>
      </c>
      <c r="BB8" s="44">
        <f>IF(ISERR(#REF!*#REF!),0,#REF!*#REF!)</f>
        <v>0</v>
      </c>
      <c r="BC8" s="44">
        <f>IF(ISERR(#REF!*#REF!),0,#REF!*#REF!)</f>
        <v>0</v>
      </c>
      <c r="BD8" s="44">
        <f>IF(ISERR(#REF!*#REF!),0,#REF!*#REF!)</f>
        <v>0</v>
      </c>
    </row>
    <row r="9" spans="1:56" s="22" customFormat="1" ht="12.75" customHeight="1" x14ac:dyDescent="0.25">
      <c r="A9" s="29" t="s">
        <v>37</v>
      </c>
      <c r="B9" s="30">
        <v>819402</v>
      </c>
      <c r="C9" s="30">
        <v>114921</v>
      </c>
      <c r="D9" s="31">
        <v>0.14024984073751345</v>
      </c>
      <c r="E9" s="31" t="s">
        <v>38</v>
      </c>
      <c r="F9" s="41" t="s">
        <v>33</v>
      </c>
      <c r="G9" s="42">
        <v>11</v>
      </c>
      <c r="H9" s="30">
        <v>13</v>
      </c>
      <c r="I9" s="30">
        <v>6</v>
      </c>
      <c r="J9" s="30">
        <v>10</v>
      </c>
      <c r="K9" s="30">
        <v>0</v>
      </c>
      <c r="L9" s="30">
        <v>2</v>
      </c>
      <c r="M9" s="30">
        <v>4</v>
      </c>
      <c r="N9" s="30">
        <v>4</v>
      </c>
      <c r="O9" s="30">
        <v>29</v>
      </c>
      <c r="P9" s="30">
        <v>111</v>
      </c>
      <c r="Q9" s="30">
        <v>0</v>
      </c>
      <c r="R9" s="30">
        <v>12</v>
      </c>
      <c r="S9" s="30">
        <v>10</v>
      </c>
      <c r="AQ9" s="44">
        <f>IF(ISERR(#REF!*#REF!),0,#REF!*#REF!)</f>
        <v>0</v>
      </c>
      <c r="AR9" s="44">
        <f>IF(ISERR(#REF!*#REF!),0,#REF!*#REF!)</f>
        <v>0</v>
      </c>
      <c r="AS9" s="44">
        <f>IF(ISERR(#REF!*#REF!),0,#REF!*#REF!)</f>
        <v>0</v>
      </c>
      <c r="AT9" s="44">
        <f>IF(ISERR(#REF!*#REF!),0,#REF!*#REF!)</f>
        <v>0</v>
      </c>
      <c r="AU9" s="44">
        <f>IF(ISERR(#REF!*#REF!),0,#REF!*#REF!)</f>
        <v>0</v>
      </c>
      <c r="AV9" s="44">
        <f>IF(ISERR(#REF!*#REF!),0,#REF!*#REF!)</f>
        <v>0</v>
      </c>
      <c r="AW9" s="44">
        <f>IF(ISERR(#REF!*#REF!),0,#REF!*#REF!)</f>
        <v>0</v>
      </c>
      <c r="AX9" s="44">
        <f>IF(ISERR(#REF!*#REF!),0,#REF!*#REF!)</f>
        <v>0</v>
      </c>
      <c r="AY9" s="44">
        <f>IF(ISERR(#REF!*#REF!),0,#REF!*#REF!)</f>
        <v>0</v>
      </c>
      <c r="AZ9" s="44">
        <f>IF(ISERR(#REF!*#REF!),0,#REF!*#REF!)</f>
        <v>0</v>
      </c>
      <c r="BA9" s="44">
        <f>IF(ISERR(#REF!*#REF!),0,#REF!*#REF!)</f>
        <v>0</v>
      </c>
      <c r="BB9" s="44">
        <f>IF(ISERR(#REF!*#REF!),0,#REF!*#REF!)</f>
        <v>0</v>
      </c>
      <c r="BC9" s="44">
        <f>IF(ISERR(#REF!*#REF!),0,#REF!*#REF!)</f>
        <v>0</v>
      </c>
      <c r="BD9" s="44">
        <f>IF(ISERR(#REF!*#REF!),0,#REF!*#REF!)</f>
        <v>0</v>
      </c>
    </row>
    <row r="10" spans="1:56" s="22" customFormat="1" ht="12.75" customHeight="1" x14ac:dyDescent="0.25">
      <c r="A10" s="29" t="s">
        <v>39</v>
      </c>
      <c r="B10" s="30">
        <v>792767</v>
      </c>
      <c r="C10" s="30">
        <v>120437</v>
      </c>
      <c r="D10" s="31">
        <v>0.15191979484514365</v>
      </c>
      <c r="E10" s="31" t="s">
        <v>40</v>
      </c>
      <c r="F10" s="41" t="s">
        <v>33</v>
      </c>
      <c r="G10" s="42">
        <v>25</v>
      </c>
      <c r="H10" s="30">
        <v>15</v>
      </c>
      <c r="I10" s="30">
        <v>11</v>
      </c>
      <c r="J10" s="30">
        <v>12</v>
      </c>
      <c r="K10" s="30">
        <v>13</v>
      </c>
      <c r="L10" s="30">
        <v>3</v>
      </c>
      <c r="M10" s="30">
        <v>6</v>
      </c>
      <c r="N10" s="30">
        <v>5</v>
      </c>
      <c r="O10" s="30">
        <v>46</v>
      </c>
      <c r="P10" s="30">
        <v>88</v>
      </c>
      <c r="Q10" s="30">
        <v>1</v>
      </c>
      <c r="R10" s="30">
        <v>27</v>
      </c>
      <c r="S10" s="30">
        <v>31</v>
      </c>
      <c r="AQ10" s="44">
        <f>IF(ISERR(#REF!*#REF!),0,#REF!*#REF!)</f>
        <v>0</v>
      </c>
      <c r="AR10" s="44">
        <f>IF(ISERR(#REF!*#REF!),0,#REF!*#REF!)</f>
        <v>0</v>
      </c>
      <c r="AS10" s="44">
        <f>IF(ISERR(#REF!*#REF!),0,#REF!*#REF!)</f>
        <v>0</v>
      </c>
      <c r="AT10" s="44">
        <f>IF(ISERR(#REF!*#REF!),0,#REF!*#REF!)</f>
        <v>0</v>
      </c>
      <c r="AU10" s="44">
        <f>IF(ISERR(#REF!*#REF!),0,#REF!*#REF!)</f>
        <v>0</v>
      </c>
      <c r="AV10" s="44">
        <f>IF(ISERR(#REF!*#REF!),0,#REF!*#REF!)</f>
        <v>0</v>
      </c>
      <c r="AW10" s="44">
        <f>IF(ISERR(#REF!*#REF!),0,#REF!*#REF!)</f>
        <v>0</v>
      </c>
      <c r="AX10" s="44">
        <f>IF(ISERR(#REF!*#REF!),0,#REF!*#REF!)</f>
        <v>0</v>
      </c>
      <c r="AY10" s="44">
        <f>IF(ISERR(#REF!*#REF!),0,#REF!*#REF!)</f>
        <v>0</v>
      </c>
      <c r="AZ10" s="44">
        <f>IF(ISERR(#REF!*#REF!),0,#REF!*#REF!)</f>
        <v>0</v>
      </c>
      <c r="BA10" s="44">
        <f>IF(ISERR(#REF!*#REF!),0,#REF!*#REF!)</f>
        <v>0</v>
      </c>
      <c r="BB10" s="44">
        <f>IF(ISERR(#REF!*#REF!),0,#REF!*#REF!)</f>
        <v>0</v>
      </c>
      <c r="BC10" s="44">
        <f>IF(ISERR(#REF!*#REF!),0,#REF!*#REF!)</f>
        <v>0</v>
      </c>
      <c r="BD10" s="44">
        <f>IF(ISERR(#REF!*#REF!),0,#REF!*#REF!)</f>
        <v>0</v>
      </c>
    </row>
    <row r="11" spans="1:56" s="22" customFormat="1" ht="12.75" customHeight="1" x14ac:dyDescent="0.25">
      <c r="A11" s="29" t="s">
        <v>83</v>
      </c>
      <c r="B11" s="30">
        <v>2745593</v>
      </c>
      <c r="C11" s="30">
        <v>471939</v>
      </c>
      <c r="D11" s="31">
        <v>0.17188964278390861</v>
      </c>
      <c r="E11" s="31" t="s">
        <v>42</v>
      </c>
      <c r="F11" s="41" t="s">
        <v>33</v>
      </c>
      <c r="G11" s="42">
        <v>93</v>
      </c>
      <c r="H11" s="30">
        <v>49</v>
      </c>
      <c r="I11" s="30">
        <v>72</v>
      </c>
      <c r="J11" s="30">
        <v>62</v>
      </c>
      <c r="K11" s="30">
        <v>43</v>
      </c>
      <c r="L11" s="30">
        <v>29</v>
      </c>
      <c r="M11" s="30">
        <v>42</v>
      </c>
      <c r="N11" s="30">
        <v>34</v>
      </c>
      <c r="O11" s="30">
        <v>164</v>
      </c>
      <c r="P11" s="30">
        <v>527</v>
      </c>
      <c r="Q11" s="30">
        <v>7</v>
      </c>
      <c r="R11" s="30">
        <v>182</v>
      </c>
      <c r="S11" s="30">
        <v>204</v>
      </c>
      <c r="AQ11" s="44">
        <f>IF(ISERR(#REF!*#REF!),0,#REF!*#REF!)</f>
        <v>0</v>
      </c>
      <c r="AR11" s="44">
        <f>IF(ISERR(#REF!*#REF!),0,#REF!*#REF!)</f>
        <v>0</v>
      </c>
      <c r="AS11" s="44">
        <f>IF(ISERR(#REF!*#REF!),0,#REF!*#REF!)</f>
        <v>0</v>
      </c>
      <c r="AT11" s="44">
        <f>IF(ISERR(#REF!*#REF!),0,#REF!*#REF!)</f>
        <v>0</v>
      </c>
      <c r="AU11" s="44">
        <f>IF(ISERR(#REF!*#REF!),0,#REF!*#REF!)</f>
        <v>0</v>
      </c>
      <c r="AV11" s="44">
        <f>IF(ISERR(#REF!*#REF!),0,#REF!*#REF!)</f>
        <v>0</v>
      </c>
      <c r="AW11" s="44">
        <f>IF(ISERR(#REF!*#REF!),0,#REF!*#REF!)</f>
        <v>0</v>
      </c>
      <c r="AX11" s="44">
        <f>IF(ISERR(#REF!*#REF!),0,#REF!*#REF!)</f>
        <v>0</v>
      </c>
      <c r="AY11" s="44">
        <f>IF(ISERR(#REF!*#REF!),0,#REF!*#REF!)</f>
        <v>0</v>
      </c>
      <c r="AZ11" s="44">
        <f>IF(ISERR(#REF!*#REF!),0,#REF!*#REF!)</f>
        <v>0</v>
      </c>
      <c r="BA11" s="44">
        <f>IF(ISERR(#REF!*#REF!),0,#REF!*#REF!)</f>
        <v>0</v>
      </c>
      <c r="BB11" s="44">
        <f>IF(ISERR(#REF!*#REF!),0,#REF!*#REF!)</f>
        <v>0</v>
      </c>
      <c r="BC11" s="44">
        <f>IF(ISERR(#REF!*#REF!),0,#REF!*#REF!)</f>
        <v>0</v>
      </c>
      <c r="BD11" s="44">
        <f>IF(ISERR(#REF!*#REF!),0,#REF!*#REF!)</f>
        <v>0</v>
      </c>
    </row>
    <row r="12" spans="1:56" s="22" customFormat="1" ht="12.75" customHeight="1" x14ac:dyDescent="0.25">
      <c r="A12" s="29" t="s">
        <v>43</v>
      </c>
      <c r="B12" s="30">
        <v>288687</v>
      </c>
      <c r="C12" s="30">
        <v>58158</v>
      </c>
      <c r="D12" s="31">
        <v>0.2014569412547153</v>
      </c>
      <c r="E12" s="31" t="s">
        <v>45</v>
      </c>
      <c r="F12" s="41" t="s">
        <v>44</v>
      </c>
      <c r="G12" s="42">
        <v>3</v>
      </c>
      <c r="H12" s="30">
        <v>8</v>
      </c>
      <c r="I12" s="30">
        <v>4</v>
      </c>
      <c r="J12" s="30">
        <v>4</v>
      </c>
      <c r="K12" s="30">
        <v>1</v>
      </c>
      <c r="L12" s="30">
        <v>3</v>
      </c>
      <c r="M12" s="30">
        <v>2</v>
      </c>
      <c r="N12" s="30">
        <v>4</v>
      </c>
      <c r="O12" s="30">
        <v>10</v>
      </c>
      <c r="P12" s="30">
        <v>2</v>
      </c>
      <c r="Q12" s="30">
        <v>0</v>
      </c>
      <c r="R12" s="30">
        <v>14</v>
      </c>
      <c r="S12" s="30">
        <v>8</v>
      </c>
      <c r="AQ12" s="44">
        <f>IF(ISERR(#REF!*#REF!),0,#REF!*#REF!)</f>
        <v>0</v>
      </c>
      <c r="AR12" s="44">
        <f>IF(ISERR(#REF!*#REF!),0,#REF!*#REF!)</f>
        <v>0</v>
      </c>
      <c r="AS12" s="44">
        <f>IF(ISERR(#REF!*#REF!),0,#REF!*#REF!)</f>
        <v>0</v>
      </c>
      <c r="AT12" s="44">
        <f>IF(ISERR(#REF!*#REF!),0,#REF!*#REF!)</f>
        <v>0</v>
      </c>
      <c r="AU12" s="44">
        <f>IF(ISERR(#REF!*#REF!),0,#REF!*#REF!)</f>
        <v>0</v>
      </c>
      <c r="AV12" s="44">
        <f>IF(ISERR(#REF!*#REF!),0,#REF!*#REF!)</f>
        <v>0</v>
      </c>
      <c r="AW12" s="44">
        <f>IF(ISERR(#REF!*#REF!),0,#REF!*#REF!)</f>
        <v>0</v>
      </c>
      <c r="AX12" s="44">
        <f>IF(ISERR(#REF!*#REF!),0,#REF!*#REF!)</f>
        <v>0</v>
      </c>
      <c r="AY12" s="44">
        <f>IF(ISERR(#REF!*#REF!),0,#REF!*#REF!)</f>
        <v>0</v>
      </c>
      <c r="AZ12" s="44">
        <f>IF(ISERR(#REF!*#REF!),0,#REF!*#REF!)</f>
        <v>0</v>
      </c>
      <c r="BA12" s="44">
        <f>IF(ISERR(#REF!*#REF!),0,#REF!*#REF!)</f>
        <v>0</v>
      </c>
      <c r="BB12" s="44">
        <f>IF(ISERR(#REF!*#REF!),0,#REF!*#REF!)</f>
        <v>0</v>
      </c>
      <c r="BC12" s="44">
        <f>IF(ISERR(#REF!*#REF!),0,#REF!*#REF!)</f>
        <v>0</v>
      </c>
      <c r="BD12" s="44">
        <f>IF(ISERR(#REF!*#REF!),0,#REF!*#REF!)</f>
        <v>0</v>
      </c>
    </row>
    <row r="13" spans="1:56" s="22" customFormat="1" ht="12.75" customHeight="1" x14ac:dyDescent="0.25">
      <c r="A13" s="29" t="s">
        <v>46</v>
      </c>
      <c r="B13" s="30">
        <v>152581</v>
      </c>
      <c r="C13" s="30">
        <v>28866</v>
      </c>
      <c r="D13" s="31">
        <v>0.18918476088110578</v>
      </c>
      <c r="E13" s="31" t="s">
        <v>47</v>
      </c>
      <c r="F13" s="41" t="s">
        <v>44</v>
      </c>
      <c r="G13" s="42">
        <v>3</v>
      </c>
      <c r="H13" s="30">
        <v>6</v>
      </c>
      <c r="I13" s="30">
        <v>1</v>
      </c>
      <c r="J13" s="30">
        <v>0</v>
      </c>
      <c r="K13" s="30">
        <v>3</v>
      </c>
      <c r="L13" s="30">
        <v>1</v>
      </c>
      <c r="M13" s="30">
        <v>1</v>
      </c>
      <c r="N13" s="30">
        <v>0</v>
      </c>
      <c r="O13" s="30">
        <v>10</v>
      </c>
      <c r="P13" s="30">
        <v>5</v>
      </c>
      <c r="Q13" s="30">
        <v>1</v>
      </c>
      <c r="R13" s="30">
        <v>10</v>
      </c>
      <c r="S13" s="30">
        <v>9</v>
      </c>
      <c r="AQ13" s="44">
        <f>IF(ISERR(#REF!*#REF!),0,#REF!*#REF!)</f>
        <v>0</v>
      </c>
      <c r="AR13" s="44">
        <f>IF(ISERR(#REF!*#REF!),0,#REF!*#REF!)</f>
        <v>0</v>
      </c>
      <c r="AS13" s="44">
        <f>IF(ISERR(#REF!*#REF!),0,#REF!*#REF!)</f>
        <v>0</v>
      </c>
      <c r="AT13" s="44">
        <f>IF(ISERR(#REF!*#REF!),0,#REF!*#REF!)</f>
        <v>0</v>
      </c>
      <c r="AU13" s="44">
        <f>IF(ISERR(#REF!*#REF!),0,#REF!*#REF!)</f>
        <v>0</v>
      </c>
      <c r="AV13" s="44">
        <f>IF(ISERR(#REF!*#REF!),0,#REF!*#REF!)</f>
        <v>0</v>
      </c>
      <c r="AW13" s="44">
        <f>IF(ISERR(#REF!*#REF!),0,#REF!*#REF!)</f>
        <v>0</v>
      </c>
      <c r="AX13" s="44">
        <f>IF(ISERR(#REF!*#REF!),0,#REF!*#REF!)</f>
        <v>0</v>
      </c>
      <c r="AY13" s="44">
        <f>IF(ISERR(#REF!*#REF!),0,#REF!*#REF!)</f>
        <v>0</v>
      </c>
      <c r="AZ13" s="44">
        <f>IF(ISERR(#REF!*#REF!),0,#REF!*#REF!)</f>
        <v>0</v>
      </c>
      <c r="BA13" s="44">
        <f>IF(ISERR(#REF!*#REF!),0,#REF!*#REF!)</f>
        <v>0</v>
      </c>
      <c r="BB13" s="44">
        <f>IF(ISERR(#REF!*#REF!),0,#REF!*#REF!)</f>
        <v>0</v>
      </c>
      <c r="BC13" s="44">
        <f>IF(ISERR(#REF!*#REF!),0,#REF!*#REF!)</f>
        <v>0</v>
      </c>
      <c r="BD13" s="44">
        <f>IF(ISERR(#REF!*#REF!),0,#REF!*#REF!)</f>
        <v>0</v>
      </c>
    </row>
    <row r="14" spans="1:56" s="22" customFormat="1" ht="12.75" customHeight="1" x14ac:dyDescent="0.25">
      <c r="A14" s="29" t="s">
        <v>48</v>
      </c>
      <c r="B14" s="30">
        <v>240503</v>
      </c>
      <c r="C14" s="30">
        <v>46645</v>
      </c>
      <c r="D14" s="31">
        <v>0.1939476846442664</v>
      </c>
      <c r="E14" s="31" t="s">
        <v>49</v>
      </c>
      <c r="F14" s="41" t="s">
        <v>44</v>
      </c>
      <c r="G14" s="42">
        <v>0</v>
      </c>
      <c r="H14" s="30">
        <v>1</v>
      </c>
      <c r="I14" s="30">
        <v>3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1</v>
      </c>
      <c r="P14" s="30">
        <v>2</v>
      </c>
      <c r="Q14" s="30">
        <v>0</v>
      </c>
      <c r="R14" s="30">
        <v>2</v>
      </c>
      <c r="S14" s="30">
        <v>11</v>
      </c>
      <c r="AQ14" s="44">
        <f>IF(ISERR(#REF!*#REF!),0,#REF!*#REF!)</f>
        <v>0</v>
      </c>
      <c r="AR14" s="44">
        <f>IF(ISERR(#REF!*#REF!),0,#REF!*#REF!)</f>
        <v>0</v>
      </c>
      <c r="AS14" s="44">
        <f>IF(ISERR(#REF!*#REF!),0,#REF!*#REF!)</f>
        <v>0</v>
      </c>
      <c r="AT14" s="44">
        <f>IF(ISERR(#REF!*#REF!),0,#REF!*#REF!)</f>
        <v>0</v>
      </c>
      <c r="AU14" s="44">
        <f>IF(ISERR(#REF!*#REF!),0,#REF!*#REF!)</f>
        <v>0</v>
      </c>
      <c r="AV14" s="44">
        <f>IF(ISERR(#REF!*#REF!),0,#REF!*#REF!)</f>
        <v>0</v>
      </c>
      <c r="AW14" s="44">
        <f>IF(ISERR(#REF!*#REF!),0,#REF!*#REF!)</f>
        <v>0</v>
      </c>
      <c r="AX14" s="44">
        <f>IF(ISERR(#REF!*#REF!),0,#REF!*#REF!)</f>
        <v>0</v>
      </c>
      <c r="AY14" s="44">
        <f>IF(ISERR(#REF!*#REF!),0,#REF!*#REF!)</f>
        <v>0</v>
      </c>
      <c r="AZ14" s="44">
        <f>IF(ISERR(#REF!*#REF!),0,#REF!*#REF!)</f>
        <v>0</v>
      </c>
      <c r="BA14" s="44">
        <f>IF(ISERR(#REF!*#REF!),0,#REF!*#REF!)</f>
        <v>0</v>
      </c>
      <c r="BB14" s="44">
        <f>IF(ISERR(#REF!*#REF!),0,#REF!*#REF!)</f>
        <v>0</v>
      </c>
      <c r="BC14" s="44">
        <f>IF(ISERR(#REF!*#REF!),0,#REF!*#REF!)</f>
        <v>0</v>
      </c>
      <c r="BD14" s="44">
        <f>IF(ISERR(#REF!*#REF!),0,#REF!*#REF!)</f>
        <v>0</v>
      </c>
    </row>
    <row r="15" spans="1:56" s="22" customFormat="1" ht="12.75" customHeight="1" x14ac:dyDescent="0.25">
      <c r="A15" s="29" t="s">
        <v>50</v>
      </c>
      <c r="B15" s="30">
        <v>236497</v>
      </c>
      <c r="C15" s="30">
        <v>50720</v>
      </c>
      <c r="D15" s="31">
        <v>0.21446360841786577</v>
      </c>
      <c r="E15" s="31" t="s">
        <v>51</v>
      </c>
      <c r="F15" s="41" t="s">
        <v>44</v>
      </c>
      <c r="G15" s="42">
        <v>0</v>
      </c>
      <c r="H15" s="30">
        <v>1</v>
      </c>
      <c r="I15" s="30">
        <v>6</v>
      </c>
      <c r="J15" s="30">
        <v>5</v>
      </c>
      <c r="K15" s="30">
        <v>0</v>
      </c>
      <c r="L15" s="30">
        <v>0</v>
      </c>
      <c r="M15" s="30">
        <v>1</v>
      </c>
      <c r="N15" s="30">
        <v>2</v>
      </c>
      <c r="O15" s="30">
        <v>1</v>
      </c>
      <c r="P15" s="30">
        <v>7</v>
      </c>
      <c r="Q15" s="30">
        <v>0</v>
      </c>
      <c r="R15" s="30">
        <v>5</v>
      </c>
      <c r="S15" s="30">
        <v>6</v>
      </c>
      <c r="AQ15" s="44">
        <f>IF(ISERR(#REF!*#REF!),0,#REF!*#REF!)</f>
        <v>0</v>
      </c>
      <c r="AR15" s="44">
        <f>IF(ISERR(#REF!*#REF!),0,#REF!*#REF!)</f>
        <v>0</v>
      </c>
      <c r="AS15" s="44">
        <f>IF(ISERR(#REF!*#REF!),0,#REF!*#REF!)</f>
        <v>0</v>
      </c>
      <c r="AT15" s="44">
        <f>IF(ISERR(#REF!*#REF!),0,#REF!*#REF!)</f>
        <v>0</v>
      </c>
      <c r="AU15" s="44">
        <f>IF(ISERR(#REF!*#REF!),0,#REF!*#REF!)</f>
        <v>0</v>
      </c>
      <c r="AV15" s="44">
        <f>IF(ISERR(#REF!*#REF!),0,#REF!*#REF!)</f>
        <v>0</v>
      </c>
      <c r="AW15" s="44">
        <f>IF(ISERR(#REF!*#REF!),0,#REF!*#REF!)</f>
        <v>0</v>
      </c>
      <c r="AX15" s="44">
        <f>IF(ISERR(#REF!*#REF!),0,#REF!*#REF!)</f>
        <v>0</v>
      </c>
      <c r="AY15" s="44">
        <f>IF(ISERR(#REF!*#REF!),0,#REF!*#REF!)</f>
        <v>0</v>
      </c>
      <c r="AZ15" s="44">
        <f>IF(ISERR(#REF!*#REF!),0,#REF!*#REF!)</f>
        <v>0</v>
      </c>
      <c r="BA15" s="44">
        <f>IF(ISERR(#REF!*#REF!),0,#REF!*#REF!)</f>
        <v>0</v>
      </c>
      <c r="BB15" s="44">
        <f>IF(ISERR(#REF!*#REF!),0,#REF!*#REF!)</f>
        <v>0</v>
      </c>
      <c r="BC15" s="44">
        <f>IF(ISERR(#REF!*#REF!),0,#REF!*#REF!)</f>
        <v>0</v>
      </c>
      <c r="BD15" s="44">
        <f>IF(ISERR(#REF!*#REF!),0,#REF!*#REF!)</f>
        <v>0</v>
      </c>
    </row>
    <row r="16" spans="1:56" s="22" customFormat="1" ht="12.75" customHeight="1" x14ac:dyDescent="0.25">
      <c r="A16" s="29" t="s">
        <v>84</v>
      </c>
      <c r="B16" s="30">
        <v>361215</v>
      </c>
      <c r="C16" s="30">
        <v>72360</v>
      </c>
      <c r="D16" s="31">
        <v>0.20032390681450105</v>
      </c>
      <c r="E16" s="31" t="s">
        <v>85</v>
      </c>
      <c r="F16" s="41" t="s">
        <v>53</v>
      </c>
      <c r="G16" s="42">
        <v>11</v>
      </c>
      <c r="H16" s="30">
        <v>0</v>
      </c>
      <c r="I16" s="30">
        <v>3</v>
      </c>
      <c r="J16" s="30">
        <v>3</v>
      </c>
      <c r="K16" s="30">
        <v>4</v>
      </c>
      <c r="L16" s="30">
        <v>4</v>
      </c>
      <c r="M16" s="30">
        <v>1</v>
      </c>
      <c r="N16" s="30">
        <v>2</v>
      </c>
      <c r="O16" s="30">
        <v>13</v>
      </c>
      <c r="P16" s="30">
        <v>13</v>
      </c>
      <c r="Q16" s="30">
        <v>2</v>
      </c>
      <c r="R16" s="30">
        <v>11</v>
      </c>
      <c r="S16" s="30">
        <v>10</v>
      </c>
      <c r="AQ16" s="44">
        <f>IF(ISERR(#REF!*#REF!),0,#REF!*#REF!)</f>
        <v>0</v>
      </c>
      <c r="AR16" s="44">
        <f>IF(ISERR(#REF!*#REF!),0,#REF!*#REF!)</f>
        <v>0</v>
      </c>
      <c r="AS16" s="44">
        <f>IF(ISERR(#REF!*#REF!),0,#REF!*#REF!)</f>
        <v>0</v>
      </c>
      <c r="AT16" s="44">
        <f>IF(ISERR(#REF!*#REF!),0,#REF!*#REF!)</f>
        <v>0</v>
      </c>
      <c r="AU16" s="44">
        <f>IF(ISERR(#REF!*#REF!),0,#REF!*#REF!)</f>
        <v>0</v>
      </c>
      <c r="AV16" s="44">
        <f>IF(ISERR(#REF!*#REF!),0,#REF!*#REF!)</f>
        <v>0</v>
      </c>
      <c r="AW16" s="44">
        <f>IF(ISERR(#REF!*#REF!),0,#REF!*#REF!)</f>
        <v>0</v>
      </c>
      <c r="AX16" s="44">
        <f>IF(ISERR(#REF!*#REF!),0,#REF!*#REF!)</f>
        <v>0</v>
      </c>
      <c r="AY16" s="44">
        <f>IF(ISERR(#REF!*#REF!),0,#REF!*#REF!)</f>
        <v>0</v>
      </c>
      <c r="AZ16" s="44">
        <f>IF(ISERR(#REF!*#REF!),0,#REF!*#REF!)</f>
        <v>0</v>
      </c>
      <c r="BA16" s="44">
        <f>IF(ISERR(#REF!*#REF!),0,#REF!*#REF!)</f>
        <v>0</v>
      </c>
      <c r="BB16" s="44">
        <f>IF(ISERR(#REF!*#REF!),0,#REF!*#REF!)</f>
        <v>0</v>
      </c>
      <c r="BC16" s="44">
        <f>IF(ISERR(#REF!*#REF!),0,#REF!*#REF!)</f>
        <v>0</v>
      </c>
      <c r="BD16" s="44">
        <f>IF(ISERR(#REF!*#REF!),0,#REF!*#REF!)</f>
        <v>0</v>
      </c>
    </row>
    <row r="17" spans="1:56" s="22" customFormat="1" ht="12.75" customHeight="1" x14ac:dyDescent="0.25">
      <c r="A17" s="29" t="s">
        <v>55</v>
      </c>
      <c r="B17" s="30">
        <v>240074</v>
      </c>
      <c r="C17" s="30">
        <v>49296</v>
      </c>
      <c r="D17" s="31">
        <v>0.20533668785457818</v>
      </c>
      <c r="E17" s="31" t="s">
        <v>56</v>
      </c>
      <c r="F17" s="41" t="s">
        <v>53</v>
      </c>
      <c r="G17" s="42">
        <v>2</v>
      </c>
      <c r="H17" s="30">
        <v>5</v>
      </c>
      <c r="I17" s="30">
        <v>5</v>
      </c>
      <c r="J17" s="30">
        <v>5</v>
      </c>
      <c r="K17" s="30">
        <v>8</v>
      </c>
      <c r="L17" s="30">
        <v>1</v>
      </c>
      <c r="M17" s="30">
        <v>4</v>
      </c>
      <c r="N17" s="30">
        <v>4</v>
      </c>
      <c r="O17" s="30">
        <v>8</v>
      </c>
      <c r="P17" s="30">
        <v>13</v>
      </c>
      <c r="Q17" s="30">
        <v>1</v>
      </c>
      <c r="R17" s="30">
        <v>10</v>
      </c>
      <c r="S17" s="30">
        <v>13</v>
      </c>
      <c r="AQ17" s="44">
        <f>IF(ISERR(#REF!*#REF!),0,#REF!*#REF!)</f>
        <v>0</v>
      </c>
      <c r="AR17" s="44">
        <f>IF(ISERR(#REF!*#REF!),0,#REF!*#REF!)</f>
        <v>0</v>
      </c>
      <c r="AS17" s="44">
        <f>IF(ISERR(#REF!*#REF!),0,#REF!*#REF!)</f>
        <v>0</v>
      </c>
      <c r="AT17" s="44">
        <f>IF(ISERR(#REF!*#REF!),0,#REF!*#REF!)</f>
        <v>0</v>
      </c>
      <c r="AU17" s="44">
        <f>IF(ISERR(#REF!*#REF!),0,#REF!*#REF!)</f>
        <v>0</v>
      </c>
      <c r="AV17" s="44">
        <f>IF(ISERR(#REF!*#REF!),0,#REF!*#REF!)</f>
        <v>0</v>
      </c>
      <c r="AW17" s="44">
        <f>IF(ISERR(#REF!*#REF!),0,#REF!*#REF!)</f>
        <v>0</v>
      </c>
      <c r="AX17" s="44">
        <f>IF(ISERR(#REF!*#REF!),0,#REF!*#REF!)</f>
        <v>0</v>
      </c>
      <c r="AY17" s="44">
        <f>IF(ISERR(#REF!*#REF!),0,#REF!*#REF!)</f>
        <v>0</v>
      </c>
      <c r="AZ17" s="44">
        <f>IF(ISERR(#REF!*#REF!),0,#REF!*#REF!)</f>
        <v>0</v>
      </c>
      <c r="BA17" s="44">
        <f>IF(ISERR(#REF!*#REF!),0,#REF!*#REF!)</f>
        <v>0</v>
      </c>
      <c r="BB17" s="44">
        <f>IF(ISERR(#REF!*#REF!),0,#REF!*#REF!)</f>
        <v>0</v>
      </c>
      <c r="BC17" s="44">
        <f>IF(ISERR(#REF!*#REF!),0,#REF!*#REF!)</f>
        <v>0</v>
      </c>
      <c r="BD17" s="44">
        <f>IF(ISERR(#REF!*#REF!),0,#REF!*#REF!)</f>
        <v>0</v>
      </c>
    </row>
    <row r="18" spans="1:56" s="22" customFormat="1" ht="12.75" customHeight="1" x14ac:dyDescent="0.25">
      <c r="A18" s="29" t="s">
        <v>86</v>
      </c>
      <c r="B18" s="30">
        <v>668458</v>
      </c>
      <c r="C18" s="30">
        <v>120306</v>
      </c>
      <c r="D18" s="31">
        <v>0.17997540608385268</v>
      </c>
      <c r="E18" s="31" t="s">
        <v>58</v>
      </c>
      <c r="F18" s="41" t="s">
        <v>53</v>
      </c>
      <c r="G18" s="42">
        <v>66</v>
      </c>
      <c r="H18" s="30">
        <v>132</v>
      </c>
      <c r="I18" s="30">
        <v>28</v>
      </c>
      <c r="J18" s="30">
        <v>35</v>
      </c>
      <c r="K18" s="30">
        <v>36</v>
      </c>
      <c r="L18" s="30">
        <v>35</v>
      </c>
      <c r="M18" s="30">
        <v>19</v>
      </c>
      <c r="N18" s="30">
        <v>24</v>
      </c>
      <c r="O18" s="30">
        <v>131</v>
      </c>
      <c r="P18" s="30">
        <v>367</v>
      </c>
      <c r="Q18" s="30">
        <v>6</v>
      </c>
      <c r="R18" s="30">
        <v>21</v>
      </c>
      <c r="S18" s="30">
        <v>17</v>
      </c>
      <c r="AQ18" s="44">
        <f>IF(ISERR(#REF!*#REF!),0,#REF!*#REF!)</f>
        <v>0</v>
      </c>
      <c r="AR18" s="44">
        <f>IF(ISERR(#REF!*#REF!),0,#REF!*#REF!)</f>
        <v>0</v>
      </c>
      <c r="AS18" s="44">
        <f>IF(ISERR(#REF!*#REF!),0,#REF!*#REF!)</f>
        <v>0</v>
      </c>
      <c r="AT18" s="44">
        <f>IF(ISERR(#REF!*#REF!),0,#REF!*#REF!)</f>
        <v>0</v>
      </c>
      <c r="AU18" s="44">
        <f>IF(ISERR(#REF!*#REF!),0,#REF!*#REF!)</f>
        <v>0</v>
      </c>
      <c r="AV18" s="44">
        <f>IF(ISERR(#REF!*#REF!),0,#REF!*#REF!)</f>
        <v>0</v>
      </c>
      <c r="AW18" s="44">
        <f>IF(ISERR(#REF!*#REF!),0,#REF!*#REF!)</f>
        <v>0</v>
      </c>
      <c r="AX18" s="44">
        <f>IF(ISERR(#REF!*#REF!),0,#REF!*#REF!)</f>
        <v>0</v>
      </c>
      <c r="AY18" s="44">
        <f>IF(ISERR(#REF!*#REF!),0,#REF!*#REF!)</f>
        <v>0</v>
      </c>
      <c r="AZ18" s="44">
        <f>IF(ISERR(#REF!*#REF!),0,#REF!*#REF!)</f>
        <v>0</v>
      </c>
      <c r="BA18" s="44">
        <f>IF(ISERR(#REF!*#REF!),0,#REF!*#REF!)</f>
        <v>0</v>
      </c>
      <c r="BB18" s="44">
        <f>IF(ISERR(#REF!*#REF!),0,#REF!*#REF!)</f>
        <v>0</v>
      </c>
      <c r="BC18" s="44">
        <f>IF(ISERR(#REF!*#REF!),0,#REF!*#REF!)</f>
        <v>0</v>
      </c>
      <c r="BD18" s="44">
        <f>IF(ISERR(#REF!*#REF!),0,#REF!*#REF!)</f>
        <v>0</v>
      </c>
    </row>
    <row r="19" spans="1:56" s="22" customFormat="1" ht="12.75" customHeight="1" x14ac:dyDescent="0.25">
      <c r="A19" s="29" t="s">
        <v>59</v>
      </c>
      <c r="B19" s="30">
        <v>871041</v>
      </c>
      <c r="C19" s="30">
        <v>166858</v>
      </c>
      <c r="D19" s="31">
        <v>0.19156159124541783</v>
      </c>
      <c r="E19" s="31" t="s">
        <v>61</v>
      </c>
      <c r="F19" s="41" t="s">
        <v>60</v>
      </c>
      <c r="G19" s="42">
        <v>5</v>
      </c>
      <c r="H19" s="30">
        <v>8</v>
      </c>
      <c r="I19" s="30">
        <v>2</v>
      </c>
      <c r="J19" s="30">
        <v>1</v>
      </c>
      <c r="K19" s="30">
        <v>2</v>
      </c>
      <c r="L19" s="30">
        <v>0</v>
      </c>
      <c r="M19" s="30">
        <v>1</v>
      </c>
      <c r="N19" s="30">
        <v>0</v>
      </c>
      <c r="O19" s="30">
        <v>12</v>
      </c>
      <c r="P19" s="30">
        <v>31</v>
      </c>
      <c r="Q19" s="30">
        <v>0</v>
      </c>
      <c r="R19" s="30">
        <v>31</v>
      </c>
      <c r="S19" s="30">
        <v>33</v>
      </c>
      <c r="AQ19" s="44">
        <f>IF(ISERR(#REF!*#REF!),0,#REF!*#REF!)</f>
        <v>0</v>
      </c>
      <c r="AR19" s="44">
        <f>IF(ISERR(#REF!*#REF!),0,#REF!*#REF!)</f>
        <v>0</v>
      </c>
      <c r="AS19" s="44">
        <f>IF(ISERR(#REF!*#REF!),0,#REF!*#REF!)</f>
        <v>0</v>
      </c>
      <c r="AT19" s="44">
        <f>IF(ISERR(#REF!*#REF!),0,#REF!*#REF!)</f>
        <v>0</v>
      </c>
      <c r="AU19" s="44">
        <f>IF(ISERR(#REF!*#REF!),0,#REF!*#REF!)</f>
        <v>0</v>
      </c>
      <c r="AV19" s="44">
        <f>IF(ISERR(#REF!*#REF!),0,#REF!*#REF!)</f>
        <v>0</v>
      </c>
      <c r="AW19" s="44">
        <f>IF(ISERR(#REF!*#REF!),0,#REF!*#REF!)</f>
        <v>0</v>
      </c>
      <c r="AX19" s="44">
        <f>IF(ISERR(#REF!*#REF!),0,#REF!*#REF!)</f>
        <v>0</v>
      </c>
      <c r="AY19" s="44">
        <f>IF(ISERR(#REF!*#REF!),0,#REF!*#REF!)</f>
        <v>0</v>
      </c>
      <c r="AZ19" s="44">
        <f>IF(ISERR(#REF!*#REF!),0,#REF!*#REF!)</f>
        <v>0</v>
      </c>
      <c r="BA19" s="44">
        <f>IF(ISERR(#REF!*#REF!),0,#REF!*#REF!)</f>
        <v>0</v>
      </c>
      <c r="BB19" s="44">
        <f>IF(ISERR(#REF!*#REF!),0,#REF!*#REF!)</f>
        <v>0</v>
      </c>
      <c r="BC19" s="44">
        <f>IF(ISERR(#REF!*#REF!),0,#REF!*#REF!)</f>
        <v>0</v>
      </c>
      <c r="BD19" s="44">
        <f>IF(ISERR(#REF!*#REF!),0,#REF!*#REF!)</f>
        <v>0</v>
      </c>
    </row>
    <row r="20" spans="1:56" s="22" customFormat="1" ht="12.75" customHeight="1" x14ac:dyDescent="0.25">
      <c r="A20" s="29" t="s">
        <v>62</v>
      </c>
      <c r="B20" s="30">
        <v>184741</v>
      </c>
      <c r="C20" s="30">
        <v>32834</v>
      </c>
      <c r="D20" s="31">
        <v>0.17772990294520435</v>
      </c>
      <c r="E20" s="31" t="s">
        <v>63</v>
      </c>
      <c r="F20" s="41" t="s">
        <v>60</v>
      </c>
      <c r="G20" s="42">
        <v>5</v>
      </c>
      <c r="H20" s="30">
        <v>0</v>
      </c>
      <c r="I20" s="30">
        <v>0</v>
      </c>
      <c r="J20" s="30">
        <v>1</v>
      </c>
      <c r="K20" s="30">
        <v>0</v>
      </c>
      <c r="L20" s="30">
        <v>0</v>
      </c>
      <c r="M20" s="30">
        <v>0</v>
      </c>
      <c r="N20" s="30">
        <v>0</v>
      </c>
      <c r="O20" s="30">
        <v>4</v>
      </c>
      <c r="P20" s="30">
        <v>32</v>
      </c>
      <c r="Q20" s="30">
        <v>0</v>
      </c>
      <c r="R20" s="30">
        <v>14</v>
      </c>
      <c r="S20" s="30">
        <v>23</v>
      </c>
      <c r="AQ20" s="44">
        <f>IF(ISERR(#REF!*#REF!),0,#REF!*#REF!)</f>
        <v>0</v>
      </c>
      <c r="AR20" s="44">
        <f>IF(ISERR(#REF!*#REF!),0,#REF!*#REF!)</f>
        <v>0</v>
      </c>
      <c r="AS20" s="44">
        <f>IF(ISERR(#REF!*#REF!),0,#REF!*#REF!)</f>
        <v>0</v>
      </c>
      <c r="AT20" s="44">
        <f>IF(ISERR(#REF!*#REF!),0,#REF!*#REF!)</f>
        <v>0</v>
      </c>
      <c r="AU20" s="44">
        <f>IF(ISERR(#REF!*#REF!),0,#REF!*#REF!)</f>
        <v>0</v>
      </c>
      <c r="AV20" s="44">
        <f>IF(ISERR(#REF!*#REF!),0,#REF!*#REF!)</f>
        <v>0</v>
      </c>
      <c r="AW20" s="44">
        <f>IF(ISERR(#REF!*#REF!),0,#REF!*#REF!)</f>
        <v>0</v>
      </c>
      <c r="AX20" s="44">
        <f>IF(ISERR(#REF!*#REF!),0,#REF!*#REF!)</f>
        <v>0</v>
      </c>
      <c r="AY20" s="44">
        <f>IF(ISERR(#REF!*#REF!),0,#REF!*#REF!)</f>
        <v>0</v>
      </c>
      <c r="AZ20" s="44">
        <f>IF(ISERR(#REF!*#REF!),0,#REF!*#REF!)</f>
        <v>0</v>
      </c>
      <c r="BA20" s="44">
        <f>IF(ISERR(#REF!*#REF!),0,#REF!*#REF!)</f>
        <v>0</v>
      </c>
      <c r="BB20" s="44">
        <f>IF(ISERR(#REF!*#REF!),0,#REF!*#REF!)</f>
        <v>0</v>
      </c>
      <c r="BC20" s="44">
        <f>IF(ISERR(#REF!*#REF!),0,#REF!*#REF!)</f>
        <v>0</v>
      </c>
      <c r="BD20" s="44">
        <f>IF(ISERR(#REF!*#REF!),0,#REF!*#REF!)</f>
        <v>0</v>
      </c>
    </row>
    <row r="21" spans="1:56" s="22" customFormat="1" ht="12.75" customHeight="1" x14ac:dyDescent="0.25">
      <c r="A21" s="29" t="s">
        <v>87</v>
      </c>
      <c r="B21" s="30">
        <v>1186443</v>
      </c>
      <c r="C21" s="30">
        <v>190850</v>
      </c>
      <c r="D21" s="31">
        <v>0.16085897089029982</v>
      </c>
      <c r="E21" s="31" t="s">
        <v>66</v>
      </c>
      <c r="F21" s="41" t="s">
        <v>65</v>
      </c>
      <c r="G21" s="42">
        <v>55</v>
      </c>
      <c r="H21" s="30">
        <v>51</v>
      </c>
      <c r="I21" s="30">
        <v>36</v>
      </c>
      <c r="J21" s="30">
        <v>45</v>
      </c>
      <c r="K21" s="30">
        <v>30</v>
      </c>
      <c r="L21" s="30">
        <v>29</v>
      </c>
      <c r="M21" s="30">
        <v>21</v>
      </c>
      <c r="N21" s="30">
        <v>22</v>
      </c>
      <c r="O21" s="30">
        <v>108</v>
      </c>
      <c r="P21" s="30">
        <v>187</v>
      </c>
      <c r="Q21" s="30">
        <v>3</v>
      </c>
      <c r="R21" s="30">
        <v>53</v>
      </c>
      <c r="S21" s="30">
        <v>43</v>
      </c>
      <c r="AQ21" s="44">
        <f>IF(ISERR(#REF!*#REF!),0,#REF!*#REF!)</f>
        <v>0</v>
      </c>
      <c r="AR21" s="44">
        <f>IF(ISERR(#REF!*#REF!),0,#REF!*#REF!)</f>
        <v>0</v>
      </c>
      <c r="AS21" s="44">
        <f>IF(ISERR(#REF!*#REF!),0,#REF!*#REF!)</f>
        <v>0</v>
      </c>
      <c r="AT21" s="44">
        <f>IF(ISERR(#REF!*#REF!),0,#REF!*#REF!)</f>
        <v>0</v>
      </c>
      <c r="AU21" s="44">
        <f>IF(ISERR(#REF!*#REF!),0,#REF!*#REF!)</f>
        <v>0</v>
      </c>
      <c r="AV21" s="44">
        <f>IF(ISERR(#REF!*#REF!),0,#REF!*#REF!)</f>
        <v>0</v>
      </c>
      <c r="AW21" s="44">
        <f>IF(ISERR(#REF!*#REF!),0,#REF!*#REF!)</f>
        <v>0</v>
      </c>
      <c r="AX21" s="44">
        <f>IF(ISERR(#REF!*#REF!),0,#REF!*#REF!)</f>
        <v>0</v>
      </c>
      <c r="AY21" s="44">
        <f>IF(ISERR(#REF!*#REF!),0,#REF!*#REF!)</f>
        <v>0</v>
      </c>
      <c r="AZ21" s="44">
        <f>IF(ISERR(#REF!*#REF!),0,#REF!*#REF!)</f>
        <v>0</v>
      </c>
      <c r="BA21" s="44">
        <f>IF(ISERR(#REF!*#REF!),0,#REF!*#REF!)</f>
        <v>0</v>
      </c>
      <c r="BB21" s="44">
        <f>IF(ISERR(#REF!*#REF!),0,#REF!*#REF!)</f>
        <v>0</v>
      </c>
      <c r="BC21" s="44">
        <f>IF(ISERR(#REF!*#REF!),0,#REF!*#REF!)</f>
        <v>0</v>
      </c>
      <c r="BD21" s="44">
        <f>IF(ISERR(#REF!*#REF!),0,#REF!*#REF!)</f>
        <v>0</v>
      </c>
    </row>
    <row r="22" spans="1:56" s="22" customFormat="1" ht="12.75" customHeight="1" x14ac:dyDescent="0.25">
      <c r="A22" s="29" t="s">
        <v>67</v>
      </c>
      <c r="B22" s="30">
        <v>199957</v>
      </c>
      <c r="C22" s="30">
        <v>41172</v>
      </c>
      <c r="D22" s="31">
        <v>0.20590426941792486</v>
      </c>
      <c r="E22" s="31" t="s">
        <v>69</v>
      </c>
      <c r="F22" s="41" t="s">
        <v>68</v>
      </c>
      <c r="G22" s="42">
        <v>3</v>
      </c>
      <c r="H22" s="30">
        <v>2</v>
      </c>
      <c r="I22" s="30">
        <v>1</v>
      </c>
      <c r="J22" s="30">
        <v>1</v>
      </c>
      <c r="K22" s="30">
        <v>1</v>
      </c>
      <c r="L22" s="30">
        <v>0</v>
      </c>
      <c r="M22" s="30">
        <v>1</v>
      </c>
      <c r="N22" s="30">
        <v>1</v>
      </c>
      <c r="O22" s="30">
        <v>6</v>
      </c>
      <c r="P22" s="30">
        <v>3</v>
      </c>
      <c r="Q22" s="30">
        <v>0</v>
      </c>
      <c r="R22" s="30">
        <v>0</v>
      </c>
      <c r="S22" s="30">
        <v>1</v>
      </c>
      <c r="AQ22" s="44">
        <f>IF(ISERR(#REF!*#REF!),0,#REF!*#REF!)</f>
        <v>0</v>
      </c>
      <c r="AR22" s="44">
        <f>IF(ISERR(#REF!*#REF!),0,#REF!*#REF!)</f>
        <v>0</v>
      </c>
      <c r="AS22" s="44">
        <f>IF(ISERR(#REF!*#REF!),0,#REF!*#REF!)</f>
        <v>0</v>
      </c>
      <c r="AT22" s="44">
        <f>IF(ISERR(#REF!*#REF!),0,#REF!*#REF!)</f>
        <v>0</v>
      </c>
      <c r="AU22" s="44">
        <f>IF(ISERR(#REF!*#REF!),0,#REF!*#REF!)</f>
        <v>0</v>
      </c>
      <c r="AV22" s="44">
        <f>IF(ISERR(#REF!*#REF!),0,#REF!*#REF!)</f>
        <v>0</v>
      </c>
      <c r="AW22" s="44">
        <f>IF(ISERR(#REF!*#REF!),0,#REF!*#REF!)</f>
        <v>0</v>
      </c>
      <c r="AX22" s="44">
        <f>IF(ISERR(#REF!*#REF!),0,#REF!*#REF!)</f>
        <v>0</v>
      </c>
      <c r="AY22" s="44">
        <f>IF(ISERR(#REF!*#REF!),0,#REF!*#REF!)</f>
        <v>0</v>
      </c>
      <c r="AZ22" s="44">
        <f>IF(ISERR(#REF!*#REF!),0,#REF!*#REF!)</f>
        <v>0</v>
      </c>
      <c r="BA22" s="44">
        <f>IF(ISERR(#REF!*#REF!),0,#REF!*#REF!)</f>
        <v>0</v>
      </c>
      <c r="BB22" s="44">
        <f>IF(ISERR(#REF!*#REF!),0,#REF!*#REF!)</f>
        <v>0</v>
      </c>
      <c r="BC22" s="44">
        <f>IF(ISERR(#REF!*#REF!),0,#REF!*#REF!)</f>
        <v>0</v>
      </c>
      <c r="BD22" s="44">
        <f>IF(ISERR(#REF!*#REF!),0,#REF!*#REF!)</f>
        <v>0</v>
      </c>
    </row>
    <row r="23" spans="1:56" s="22" customFormat="1" ht="12.75" customHeight="1" x14ac:dyDescent="0.25">
      <c r="A23" s="29" t="s">
        <v>70</v>
      </c>
      <c r="B23" s="30">
        <v>346943</v>
      </c>
      <c r="C23" s="30">
        <v>63853</v>
      </c>
      <c r="D23" s="31">
        <v>0.18404464133877899</v>
      </c>
      <c r="E23" s="31" t="s">
        <v>71</v>
      </c>
      <c r="F23" s="41" t="s">
        <v>68</v>
      </c>
      <c r="G23" s="42">
        <v>10</v>
      </c>
      <c r="H23" s="30">
        <v>6</v>
      </c>
      <c r="I23" s="30">
        <v>9</v>
      </c>
      <c r="J23" s="30">
        <v>8</v>
      </c>
      <c r="K23" s="30">
        <v>4</v>
      </c>
      <c r="L23" s="30">
        <v>2</v>
      </c>
      <c r="M23" s="30">
        <v>6</v>
      </c>
      <c r="N23" s="30">
        <v>5</v>
      </c>
      <c r="O23" s="30">
        <v>17</v>
      </c>
      <c r="P23" s="30">
        <v>19</v>
      </c>
      <c r="Q23" s="30">
        <v>0</v>
      </c>
      <c r="R23" s="30">
        <v>5</v>
      </c>
      <c r="S23" s="30">
        <v>5</v>
      </c>
      <c r="AQ23" s="44">
        <f>IF(ISERR(#REF!*#REF!),0,#REF!*#REF!)</f>
        <v>0</v>
      </c>
      <c r="AR23" s="44">
        <f>IF(ISERR(#REF!*#REF!),0,#REF!*#REF!)</f>
        <v>0</v>
      </c>
      <c r="AS23" s="44">
        <f>IF(ISERR(#REF!*#REF!),0,#REF!*#REF!)</f>
        <v>0</v>
      </c>
      <c r="AT23" s="44">
        <f>IF(ISERR(#REF!*#REF!),0,#REF!*#REF!)</f>
        <v>0</v>
      </c>
      <c r="AU23" s="44">
        <f>IF(ISERR(#REF!*#REF!),0,#REF!*#REF!)</f>
        <v>0</v>
      </c>
      <c r="AV23" s="44">
        <f>IF(ISERR(#REF!*#REF!),0,#REF!*#REF!)</f>
        <v>0</v>
      </c>
      <c r="AW23" s="44">
        <f>IF(ISERR(#REF!*#REF!),0,#REF!*#REF!)</f>
        <v>0</v>
      </c>
      <c r="AX23" s="44">
        <f>IF(ISERR(#REF!*#REF!),0,#REF!*#REF!)</f>
        <v>0</v>
      </c>
      <c r="AY23" s="44">
        <f>IF(ISERR(#REF!*#REF!),0,#REF!*#REF!)</f>
        <v>0</v>
      </c>
      <c r="AZ23" s="44">
        <f>IF(ISERR(#REF!*#REF!),0,#REF!*#REF!)</f>
        <v>0</v>
      </c>
      <c r="BA23" s="44">
        <f>IF(ISERR(#REF!*#REF!),0,#REF!*#REF!)</f>
        <v>0</v>
      </c>
      <c r="BB23" s="44">
        <f>IF(ISERR(#REF!*#REF!),0,#REF!*#REF!)</f>
        <v>0</v>
      </c>
      <c r="BC23" s="44">
        <f>IF(ISERR(#REF!*#REF!),0,#REF!*#REF!)</f>
        <v>0</v>
      </c>
      <c r="BD23" s="44">
        <f>IF(ISERR(#REF!*#REF!),0,#REF!*#REF!)</f>
        <v>0</v>
      </c>
    </row>
    <row r="24" spans="1:56" s="22" customFormat="1" ht="12.75" customHeight="1" thickBot="1" x14ac:dyDescent="0.3">
      <c r="A24" s="32" t="s">
        <v>88</v>
      </c>
      <c r="B24" s="33">
        <v>366332</v>
      </c>
      <c r="C24" s="33">
        <v>69047</v>
      </c>
      <c r="D24" s="34">
        <v>0.18848203269165675</v>
      </c>
      <c r="E24" s="34" t="s">
        <v>73</v>
      </c>
      <c r="F24" s="45" t="s">
        <v>68</v>
      </c>
      <c r="G24" s="46">
        <v>112</v>
      </c>
      <c r="H24" s="33">
        <v>134</v>
      </c>
      <c r="I24" s="33">
        <v>15</v>
      </c>
      <c r="J24" s="33">
        <v>17</v>
      </c>
      <c r="K24" s="33">
        <v>20</v>
      </c>
      <c r="L24" s="33">
        <v>29</v>
      </c>
      <c r="M24" s="33">
        <v>11</v>
      </c>
      <c r="N24" s="33">
        <v>10</v>
      </c>
      <c r="O24" s="33">
        <v>215</v>
      </c>
      <c r="P24" s="33">
        <v>241</v>
      </c>
      <c r="Q24" s="33">
        <v>6</v>
      </c>
      <c r="R24" s="33">
        <v>11</v>
      </c>
      <c r="S24" s="33">
        <v>9</v>
      </c>
      <c r="AQ24" s="47">
        <f>IF(ISERR(#REF!*#REF!),0,#REF!*#REF!)</f>
        <v>0</v>
      </c>
      <c r="AR24" s="47">
        <f>IF(ISERR(#REF!*#REF!),0,#REF!*#REF!)</f>
        <v>0</v>
      </c>
      <c r="AS24" s="47">
        <f>IF(ISERR(#REF!*#REF!),0,#REF!*#REF!)</f>
        <v>0</v>
      </c>
      <c r="AT24" s="47">
        <f>IF(ISERR(#REF!*#REF!),0,#REF!*#REF!)</f>
        <v>0</v>
      </c>
      <c r="AU24" s="47">
        <f>IF(ISERR(#REF!*#REF!),0,#REF!*#REF!)</f>
        <v>0</v>
      </c>
      <c r="AV24" s="47">
        <f>IF(ISERR(#REF!*#REF!),0,#REF!*#REF!)</f>
        <v>0</v>
      </c>
      <c r="AW24" s="47">
        <f>IF(ISERR(#REF!*#REF!),0,#REF!*#REF!)</f>
        <v>0</v>
      </c>
      <c r="AX24" s="47">
        <f>IF(ISERR(#REF!*#REF!),0,#REF!*#REF!)</f>
        <v>0</v>
      </c>
      <c r="AY24" s="47">
        <f>IF(ISERR(#REF!*#REF!),0,#REF!*#REF!)</f>
        <v>0</v>
      </c>
      <c r="AZ24" s="47">
        <f>IF(ISERR(#REF!*#REF!),0,#REF!*#REF!)</f>
        <v>0</v>
      </c>
      <c r="BA24" s="47">
        <f>IF(ISERR(#REF!*#REF!),0,#REF!*#REF!)</f>
        <v>0</v>
      </c>
      <c r="BB24" s="47">
        <f>IF(ISERR(#REF!*#REF!),0,#REF!*#REF!)</f>
        <v>0</v>
      </c>
      <c r="BC24" s="47">
        <f>IF(ISERR(#REF!*#REF!),0,#REF!*#REF!)</f>
        <v>0</v>
      </c>
      <c r="BD24" s="47">
        <f>IF(ISERR(#REF!*#REF!),0,#REF!*#REF!)</f>
        <v>0</v>
      </c>
    </row>
    <row r="25" spans="1:56" s="22" customFormat="1" ht="12.75" customHeight="1" x14ac:dyDescent="0.25">
      <c r="A25" s="22" t="s">
        <v>121</v>
      </c>
    </row>
    <row r="26" spans="1:56" s="22" customFormat="1" ht="12.75" customHeight="1" x14ac:dyDescent="0.25">
      <c r="A26" s="22" t="s">
        <v>126</v>
      </c>
    </row>
    <row r="27" spans="1:56" s="22" customFormat="1" ht="12.75" customHeight="1" x14ac:dyDescent="0.25"/>
    <row r="28" spans="1:56" s="22" customFormat="1" ht="12.75" customHeight="1" x14ac:dyDescent="0.25"/>
    <row r="29" spans="1:56" s="22" customFormat="1" ht="12.75" customHeight="1" x14ac:dyDescent="0.25"/>
    <row r="30" spans="1:56" s="22" customFormat="1" ht="12.75" customHeight="1" x14ac:dyDescent="0.25"/>
    <row r="31" spans="1:56" s="22" customFormat="1" ht="12.75" customHeight="1" x14ac:dyDescent="0.25"/>
    <row r="32" spans="1:56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7" customFormat="1" ht="12.75" customHeight="1" x14ac:dyDescent="0.25"/>
    <row r="151" s="27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5.75" customHeight="1" x14ac:dyDescent="0.25"/>
    <row r="502" s="22" customFormat="1" ht="17.25" customHeight="1" x14ac:dyDescent="0.25"/>
  </sheetData>
  <mergeCells count="29">
    <mergeCell ref="BC3:BC4"/>
    <mergeCell ref="BD3:BD4"/>
    <mergeCell ref="AU3:AU4"/>
    <mergeCell ref="AV3:AV4"/>
    <mergeCell ref="AW3:AW4"/>
    <mergeCell ref="AX3:AX4"/>
    <mergeCell ref="AY3:AY4"/>
    <mergeCell ref="AZ3:AZ4"/>
    <mergeCell ref="AS3:AS4"/>
    <mergeCell ref="AT3:AT4"/>
    <mergeCell ref="S3:S4"/>
    <mergeCell ref="BA3:BA4"/>
    <mergeCell ref="BB3:BB4"/>
    <mergeCell ref="AQ2:BD2"/>
    <mergeCell ref="A3:F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AQ3:AQ4"/>
    <mergeCell ref="AR3:AR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0"/>
  <sheetViews>
    <sheetView showGridLines="0" zoomScaleNormal="100" zoomScaleSheetLayoutView="100" workbookViewId="0">
      <selection activeCell="C4" sqref="C4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7.5703125" style="1" customWidth="1"/>
    <col min="5" max="6" width="16.28515625" style="1" customWidth="1"/>
    <col min="7" max="7" width="20.5703125" style="1" customWidth="1"/>
    <col min="8" max="8" width="19.42578125" style="1" customWidth="1"/>
    <col min="9" max="13" width="16.28515625" style="1" customWidth="1"/>
    <col min="14" max="15" width="19.140625" style="1" customWidth="1"/>
    <col min="16" max="193" width="9.28515625" style="1"/>
    <col min="194" max="194" width="7.5703125" style="1" customWidth="1"/>
    <col min="195" max="195" width="22.28515625" style="1" customWidth="1"/>
    <col min="196" max="196" width="14.28515625" style="1" bestFit="1" customWidth="1"/>
    <col min="197" max="197" width="5.140625" style="1" customWidth="1"/>
    <col min="198" max="198" width="27.28515625" style="1" customWidth="1"/>
    <col min="199" max="199" width="13.7109375" style="1" customWidth="1"/>
    <col min="200" max="200" width="19.7109375" style="1" customWidth="1"/>
    <col min="201" max="201" width="14.85546875" style="1" bestFit="1" customWidth="1"/>
    <col min="202" max="204" width="9.28515625" style="1"/>
    <col min="205" max="205" width="41.7109375" style="1" customWidth="1"/>
    <col min="206" max="206" width="17.85546875" style="1" bestFit="1" customWidth="1"/>
    <col min="207" max="449" width="9.28515625" style="1"/>
    <col min="450" max="450" width="7.5703125" style="1" customWidth="1"/>
    <col min="451" max="451" width="22.28515625" style="1" customWidth="1"/>
    <col min="452" max="452" width="14.28515625" style="1" bestFit="1" customWidth="1"/>
    <col min="453" max="453" width="5.140625" style="1" customWidth="1"/>
    <col min="454" max="454" width="27.28515625" style="1" customWidth="1"/>
    <col min="455" max="455" width="13.7109375" style="1" customWidth="1"/>
    <col min="456" max="456" width="19.7109375" style="1" customWidth="1"/>
    <col min="457" max="457" width="14.85546875" style="1" bestFit="1" customWidth="1"/>
    <col min="458" max="460" width="9.28515625" style="1"/>
    <col min="461" max="461" width="41.7109375" style="1" customWidth="1"/>
    <col min="462" max="462" width="17.85546875" style="1" bestFit="1" customWidth="1"/>
    <col min="463" max="705" width="9.28515625" style="1"/>
    <col min="706" max="706" width="7.5703125" style="1" customWidth="1"/>
    <col min="707" max="707" width="22.28515625" style="1" customWidth="1"/>
    <col min="708" max="708" width="14.28515625" style="1" bestFit="1" customWidth="1"/>
    <col min="709" max="709" width="5.140625" style="1" customWidth="1"/>
    <col min="710" max="710" width="27.28515625" style="1" customWidth="1"/>
    <col min="711" max="711" width="13.7109375" style="1" customWidth="1"/>
    <col min="712" max="712" width="19.7109375" style="1" customWidth="1"/>
    <col min="713" max="713" width="14.85546875" style="1" bestFit="1" customWidth="1"/>
    <col min="714" max="716" width="9.28515625" style="1"/>
    <col min="717" max="717" width="41.7109375" style="1" customWidth="1"/>
    <col min="718" max="718" width="17.85546875" style="1" bestFit="1" customWidth="1"/>
    <col min="719" max="961" width="9.28515625" style="1"/>
    <col min="962" max="962" width="7.5703125" style="1" customWidth="1"/>
    <col min="963" max="963" width="22.28515625" style="1" customWidth="1"/>
    <col min="964" max="964" width="14.28515625" style="1" bestFit="1" customWidth="1"/>
    <col min="965" max="965" width="5.140625" style="1" customWidth="1"/>
    <col min="966" max="966" width="27.28515625" style="1" customWidth="1"/>
    <col min="967" max="967" width="13.7109375" style="1" customWidth="1"/>
    <col min="968" max="968" width="19.7109375" style="1" customWidth="1"/>
    <col min="969" max="969" width="14.85546875" style="1" bestFit="1" customWidth="1"/>
    <col min="970" max="972" width="9.28515625" style="1"/>
    <col min="973" max="973" width="41.7109375" style="1" customWidth="1"/>
    <col min="974" max="974" width="17.85546875" style="1" bestFit="1" customWidth="1"/>
    <col min="975" max="1217" width="9.28515625" style="1"/>
    <col min="1218" max="1218" width="7.5703125" style="1" customWidth="1"/>
    <col min="1219" max="1219" width="22.28515625" style="1" customWidth="1"/>
    <col min="1220" max="1220" width="14.28515625" style="1" bestFit="1" customWidth="1"/>
    <col min="1221" max="1221" width="5.140625" style="1" customWidth="1"/>
    <col min="1222" max="1222" width="27.28515625" style="1" customWidth="1"/>
    <col min="1223" max="1223" width="13.7109375" style="1" customWidth="1"/>
    <col min="1224" max="1224" width="19.7109375" style="1" customWidth="1"/>
    <col min="1225" max="1225" width="14.85546875" style="1" bestFit="1" customWidth="1"/>
    <col min="1226" max="1228" width="9.28515625" style="1"/>
    <col min="1229" max="1229" width="41.7109375" style="1" customWidth="1"/>
    <col min="1230" max="1230" width="17.85546875" style="1" bestFit="1" customWidth="1"/>
    <col min="1231" max="1473" width="9.28515625" style="1"/>
    <col min="1474" max="1474" width="7.5703125" style="1" customWidth="1"/>
    <col min="1475" max="1475" width="22.28515625" style="1" customWidth="1"/>
    <col min="1476" max="1476" width="14.28515625" style="1" bestFit="1" customWidth="1"/>
    <col min="1477" max="1477" width="5.140625" style="1" customWidth="1"/>
    <col min="1478" max="1478" width="27.28515625" style="1" customWidth="1"/>
    <col min="1479" max="1479" width="13.7109375" style="1" customWidth="1"/>
    <col min="1480" max="1480" width="19.7109375" style="1" customWidth="1"/>
    <col min="1481" max="1481" width="14.85546875" style="1" bestFit="1" customWidth="1"/>
    <col min="1482" max="1484" width="9.28515625" style="1"/>
    <col min="1485" max="1485" width="41.7109375" style="1" customWidth="1"/>
    <col min="1486" max="1486" width="17.85546875" style="1" bestFit="1" customWidth="1"/>
    <col min="1487" max="1729" width="9.28515625" style="1"/>
    <col min="1730" max="1730" width="7.5703125" style="1" customWidth="1"/>
    <col min="1731" max="1731" width="22.28515625" style="1" customWidth="1"/>
    <col min="1732" max="1732" width="14.28515625" style="1" bestFit="1" customWidth="1"/>
    <col min="1733" max="1733" width="5.140625" style="1" customWidth="1"/>
    <col min="1734" max="1734" width="27.28515625" style="1" customWidth="1"/>
    <col min="1735" max="1735" width="13.7109375" style="1" customWidth="1"/>
    <col min="1736" max="1736" width="19.7109375" style="1" customWidth="1"/>
    <col min="1737" max="1737" width="14.85546875" style="1" bestFit="1" customWidth="1"/>
    <col min="1738" max="1740" width="9.28515625" style="1"/>
    <col min="1741" max="1741" width="41.7109375" style="1" customWidth="1"/>
    <col min="1742" max="1742" width="17.85546875" style="1" bestFit="1" customWidth="1"/>
    <col min="1743" max="1985" width="9.28515625" style="1"/>
    <col min="1986" max="1986" width="7.5703125" style="1" customWidth="1"/>
    <col min="1987" max="1987" width="22.28515625" style="1" customWidth="1"/>
    <col min="1988" max="1988" width="14.28515625" style="1" bestFit="1" customWidth="1"/>
    <col min="1989" max="1989" width="5.140625" style="1" customWidth="1"/>
    <col min="1990" max="1990" width="27.28515625" style="1" customWidth="1"/>
    <col min="1991" max="1991" width="13.7109375" style="1" customWidth="1"/>
    <col min="1992" max="1992" width="19.7109375" style="1" customWidth="1"/>
    <col min="1993" max="1993" width="14.85546875" style="1" bestFit="1" customWidth="1"/>
    <col min="1994" max="1996" width="9.28515625" style="1"/>
    <col min="1997" max="1997" width="41.7109375" style="1" customWidth="1"/>
    <col min="1998" max="1998" width="17.85546875" style="1" bestFit="1" customWidth="1"/>
    <col min="1999" max="2241" width="9.28515625" style="1"/>
    <col min="2242" max="2242" width="7.5703125" style="1" customWidth="1"/>
    <col min="2243" max="2243" width="22.28515625" style="1" customWidth="1"/>
    <col min="2244" max="2244" width="14.28515625" style="1" bestFit="1" customWidth="1"/>
    <col min="2245" max="2245" width="5.140625" style="1" customWidth="1"/>
    <col min="2246" max="2246" width="27.28515625" style="1" customWidth="1"/>
    <col min="2247" max="2247" width="13.7109375" style="1" customWidth="1"/>
    <col min="2248" max="2248" width="19.7109375" style="1" customWidth="1"/>
    <col min="2249" max="2249" width="14.85546875" style="1" bestFit="1" customWidth="1"/>
    <col min="2250" max="2252" width="9.28515625" style="1"/>
    <col min="2253" max="2253" width="41.7109375" style="1" customWidth="1"/>
    <col min="2254" max="2254" width="17.85546875" style="1" bestFit="1" customWidth="1"/>
    <col min="2255" max="2497" width="9.28515625" style="1"/>
    <col min="2498" max="2498" width="7.5703125" style="1" customWidth="1"/>
    <col min="2499" max="2499" width="22.28515625" style="1" customWidth="1"/>
    <col min="2500" max="2500" width="14.28515625" style="1" bestFit="1" customWidth="1"/>
    <col min="2501" max="2501" width="5.140625" style="1" customWidth="1"/>
    <col min="2502" max="2502" width="27.28515625" style="1" customWidth="1"/>
    <col min="2503" max="2503" width="13.7109375" style="1" customWidth="1"/>
    <col min="2504" max="2504" width="19.7109375" style="1" customWidth="1"/>
    <col min="2505" max="2505" width="14.85546875" style="1" bestFit="1" customWidth="1"/>
    <col min="2506" max="2508" width="9.28515625" style="1"/>
    <col min="2509" max="2509" width="41.7109375" style="1" customWidth="1"/>
    <col min="2510" max="2510" width="17.85546875" style="1" bestFit="1" customWidth="1"/>
    <col min="2511" max="2753" width="9.28515625" style="1"/>
    <col min="2754" max="2754" width="7.5703125" style="1" customWidth="1"/>
    <col min="2755" max="2755" width="22.28515625" style="1" customWidth="1"/>
    <col min="2756" max="2756" width="14.28515625" style="1" bestFit="1" customWidth="1"/>
    <col min="2757" max="2757" width="5.140625" style="1" customWidth="1"/>
    <col min="2758" max="2758" width="27.28515625" style="1" customWidth="1"/>
    <col min="2759" max="2759" width="13.7109375" style="1" customWidth="1"/>
    <col min="2760" max="2760" width="19.7109375" style="1" customWidth="1"/>
    <col min="2761" max="2761" width="14.85546875" style="1" bestFit="1" customWidth="1"/>
    <col min="2762" max="2764" width="9.28515625" style="1"/>
    <col min="2765" max="2765" width="41.7109375" style="1" customWidth="1"/>
    <col min="2766" max="2766" width="17.85546875" style="1" bestFit="1" customWidth="1"/>
    <col min="2767" max="3009" width="9.28515625" style="1"/>
    <col min="3010" max="3010" width="7.5703125" style="1" customWidth="1"/>
    <col min="3011" max="3011" width="22.28515625" style="1" customWidth="1"/>
    <col min="3012" max="3012" width="14.28515625" style="1" bestFit="1" customWidth="1"/>
    <col min="3013" max="3013" width="5.140625" style="1" customWidth="1"/>
    <col min="3014" max="3014" width="27.28515625" style="1" customWidth="1"/>
    <col min="3015" max="3015" width="13.7109375" style="1" customWidth="1"/>
    <col min="3016" max="3016" width="19.7109375" style="1" customWidth="1"/>
    <col min="3017" max="3017" width="14.85546875" style="1" bestFit="1" customWidth="1"/>
    <col min="3018" max="3020" width="9.28515625" style="1"/>
    <col min="3021" max="3021" width="41.7109375" style="1" customWidth="1"/>
    <col min="3022" max="3022" width="17.85546875" style="1" bestFit="1" customWidth="1"/>
    <col min="3023" max="3265" width="9.28515625" style="1"/>
    <col min="3266" max="3266" width="7.5703125" style="1" customWidth="1"/>
    <col min="3267" max="3267" width="22.28515625" style="1" customWidth="1"/>
    <col min="3268" max="3268" width="14.28515625" style="1" bestFit="1" customWidth="1"/>
    <col min="3269" max="3269" width="5.140625" style="1" customWidth="1"/>
    <col min="3270" max="3270" width="27.28515625" style="1" customWidth="1"/>
    <col min="3271" max="3271" width="13.7109375" style="1" customWidth="1"/>
    <col min="3272" max="3272" width="19.7109375" style="1" customWidth="1"/>
    <col min="3273" max="3273" width="14.85546875" style="1" bestFit="1" customWidth="1"/>
    <col min="3274" max="3276" width="9.28515625" style="1"/>
    <col min="3277" max="3277" width="41.7109375" style="1" customWidth="1"/>
    <col min="3278" max="3278" width="17.85546875" style="1" bestFit="1" customWidth="1"/>
    <col min="3279" max="3521" width="9.28515625" style="1"/>
    <col min="3522" max="3522" width="7.5703125" style="1" customWidth="1"/>
    <col min="3523" max="3523" width="22.28515625" style="1" customWidth="1"/>
    <col min="3524" max="3524" width="14.28515625" style="1" bestFit="1" customWidth="1"/>
    <col min="3525" max="3525" width="5.140625" style="1" customWidth="1"/>
    <col min="3526" max="3526" width="27.28515625" style="1" customWidth="1"/>
    <col min="3527" max="3527" width="13.7109375" style="1" customWidth="1"/>
    <col min="3528" max="3528" width="19.7109375" style="1" customWidth="1"/>
    <col min="3529" max="3529" width="14.85546875" style="1" bestFit="1" customWidth="1"/>
    <col min="3530" max="3532" width="9.28515625" style="1"/>
    <col min="3533" max="3533" width="41.7109375" style="1" customWidth="1"/>
    <col min="3534" max="3534" width="17.85546875" style="1" bestFit="1" customWidth="1"/>
    <col min="3535" max="3777" width="9.28515625" style="1"/>
    <col min="3778" max="3778" width="7.5703125" style="1" customWidth="1"/>
    <col min="3779" max="3779" width="22.28515625" style="1" customWidth="1"/>
    <col min="3780" max="3780" width="14.28515625" style="1" bestFit="1" customWidth="1"/>
    <col min="3781" max="3781" width="5.140625" style="1" customWidth="1"/>
    <col min="3782" max="3782" width="27.28515625" style="1" customWidth="1"/>
    <col min="3783" max="3783" width="13.7109375" style="1" customWidth="1"/>
    <col min="3784" max="3784" width="19.7109375" style="1" customWidth="1"/>
    <col min="3785" max="3785" width="14.85546875" style="1" bestFit="1" customWidth="1"/>
    <col min="3786" max="3788" width="9.28515625" style="1"/>
    <col min="3789" max="3789" width="41.7109375" style="1" customWidth="1"/>
    <col min="3790" max="3790" width="17.85546875" style="1" bestFit="1" customWidth="1"/>
    <col min="3791" max="4033" width="9.28515625" style="1"/>
    <col min="4034" max="4034" width="7.5703125" style="1" customWidth="1"/>
    <col min="4035" max="4035" width="22.28515625" style="1" customWidth="1"/>
    <col min="4036" max="4036" width="14.28515625" style="1" bestFit="1" customWidth="1"/>
    <col min="4037" max="4037" width="5.140625" style="1" customWidth="1"/>
    <col min="4038" max="4038" width="27.28515625" style="1" customWidth="1"/>
    <col min="4039" max="4039" width="13.7109375" style="1" customWidth="1"/>
    <col min="4040" max="4040" width="19.7109375" style="1" customWidth="1"/>
    <col min="4041" max="4041" width="14.85546875" style="1" bestFit="1" customWidth="1"/>
    <col min="4042" max="4044" width="9.28515625" style="1"/>
    <col min="4045" max="4045" width="41.7109375" style="1" customWidth="1"/>
    <col min="4046" max="4046" width="17.85546875" style="1" bestFit="1" customWidth="1"/>
    <col min="4047" max="4289" width="9.28515625" style="1"/>
    <col min="4290" max="4290" width="7.5703125" style="1" customWidth="1"/>
    <col min="4291" max="4291" width="22.28515625" style="1" customWidth="1"/>
    <col min="4292" max="4292" width="14.28515625" style="1" bestFit="1" customWidth="1"/>
    <col min="4293" max="4293" width="5.140625" style="1" customWidth="1"/>
    <col min="4294" max="4294" width="27.28515625" style="1" customWidth="1"/>
    <col min="4295" max="4295" width="13.7109375" style="1" customWidth="1"/>
    <col min="4296" max="4296" width="19.7109375" style="1" customWidth="1"/>
    <col min="4297" max="4297" width="14.85546875" style="1" bestFit="1" customWidth="1"/>
    <col min="4298" max="4300" width="9.28515625" style="1"/>
    <col min="4301" max="4301" width="41.7109375" style="1" customWidth="1"/>
    <col min="4302" max="4302" width="17.85546875" style="1" bestFit="1" customWidth="1"/>
    <col min="4303" max="4545" width="9.28515625" style="1"/>
    <col min="4546" max="4546" width="7.5703125" style="1" customWidth="1"/>
    <col min="4547" max="4547" width="22.28515625" style="1" customWidth="1"/>
    <col min="4548" max="4548" width="14.28515625" style="1" bestFit="1" customWidth="1"/>
    <col min="4549" max="4549" width="5.140625" style="1" customWidth="1"/>
    <col min="4550" max="4550" width="27.28515625" style="1" customWidth="1"/>
    <col min="4551" max="4551" width="13.7109375" style="1" customWidth="1"/>
    <col min="4552" max="4552" width="19.7109375" style="1" customWidth="1"/>
    <col min="4553" max="4553" width="14.85546875" style="1" bestFit="1" customWidth="1"/>
    <col min="4554" max="4556" width="9.28515625" style="1"/>
    <col min="4557" max="4557" width="41.7109375" style="1" customWidth="1"/>
    <col min="4558" max="4558" width="17.85546875" style="1" bestFit="1" customWidth="1"/>
    <col min="4559" max="4801" width="9.28515625" style="1"/>
    <col min="4802" max="4802" width="7.5703125" style="1" customWidth="1"/>
    <col min="4803" max="4803" width="22.28515625" style="1" customWidth="1"/>
    <col min="4804" max="4804" width="14.28515625" style="1" bestFit="1" customWidth="1"/>
    <col min="4805" max="4805" width="5.140625" style="1" customWidth="1"/>
    <col min="4806" max="4806" width="27.28515625" style="1" customWidth="1"/>
    <col min="4807" max="4807" width="13.7109375" style="1" customWidth="1"/>
    <col min="4808" max="4808" width="19.7109375" style="1" customWidth="1"/>
    <col min="4809" max="4809" width="14.85546875" style="1" bestFit="1" customWidth="1"/>
    <col min="4810" max="4812" width="9.28515625" style="1"/>
    <col min="4813" max="4813" width="41.7109375" style="1" customWidth="1"/>
    <col min="4814" max="4814" width="17.85546875" style="1" bestFit="1" customWidth="1"/>
    <col min="4815" max="5057" width="9.28515625" style="1"/>
    <col min="5058" max="5058" width="7.5703125" style="1" customWidth="1"/>
    <col min="5059" max="5059" width="22.28515625" style="1" customWidth="1"/>
    <col min="5060" max="5060" width="14.28515625" style="1" bestFit="1" customWidth="1"/>
    <col min="5061" max="5061" width="5.140625" style="1" customWidth="1"/>
    <col min="5062" max="5062" width="27.28515625" style="1" customWidth="1"/>
    <col min="5063" max="5063" width="13.7109375" style="1" customWidth="1"/>
    <col min="5064" max="5064" width="19.7109375" style="1" customWidth="1"/>
    <col min="5065" max="5065" width="14.85546875" style="1" bestFit="1" customWidth="1"/>
    <col min="5066" max="5068" width="9.28515625" style="1"/>
    <col min="5069" max="5069" width="41.7109375" style="1" customWidth="1"/>
    <col min="5070" max="5070" width="17.85546875" style="1" bestFit="1" customWidth="1"/>
    <col min="5071" max="5313" width="9.28515625" style="1"/>
    <col min="5314" max="5314" width="7.5703125" style="1" customWidth="1"/>
    <col min="5315" max="5315" width="22.28515625" style="1" customWidth="1"/>
    <col min="5316" max="5316" width="14.28515625" style="1" bestFit="1" customWidth="1"/>
    <col min="5317" max="5317" width="5.140625" style="1" customWidth="1"/>
    <col min="5318" max="5318" width="27.28515625" style="1" customWidth="1"/>
    <col min="5319" max="5319" width="13.7109375" style="1" customWidth="1"/>
    <col min="5320" max="5320" width="19.7109375" style="1" customWidth="1"/>
    <col min="5321" max="5321" width="14.85546875" style="1" bestFit="1" customWidth="1"/>
    <col min="5322" max="5324" width="9.28515625" style="1"/>
    <col min="5325" max="5325" width="41.7109375" style="1" customWidth="1"/>
    <col min="5326" max="5326" width="17.85546875" style="1" bestFit="1" customWidth="1"/>
    <col min="5327" max="5569" width="9.28515625" style="1"/>
    <col min="5570" max="5570" width="7.5703125" style="1" customWidth="1"/>
    <col min="5571" max="5571" width="22.28515625" style="1" customWidth="1"/>
    <col min="5572" max="5572" width="14.28515625" style="1" bestFit="1" customWidth="1"/>
    <col min="5573" max="5573" width="5.140625" style="1" customWidth="1"/>
    <col min="5574" max="5574" width="27.28515625" style="1" customWidth="1"/>
    <col min="5575" max="5575" width="13.7109375" style="1" customWidth="1"/>
    <col min="5576" max="5576" width="19.7109375" style="1" customWidth="1"/>
    <col min="5577" max="5577" width="14.85546875" style="1" bestFit="1" customWidth="1"/>
    <col min="5578" max="5580" width="9.28515625" style="1"/>
    <col min="5581" max="5581" width="41.7109375" style="1" customWidth="1"/>
    <col min="5582" max="5582" width="17.85546875" style="1" bestFit="1" customWidth="1"/>
    <col min="5583" max="5825" width="9.28515625" style="1"/>
    <col min="5826" max="5826" width="7.5703125" style="1" customWidth="1"/>
    <col min="5827" max="5827" width="22.28515625" style="1" customWidth="1"/>
    <col min="5828" max="5828" width="14.28515625" style="1" bestFit="1" customWidth="1"/>
    <col min="5829" max="5829" width="5.140625" style="1" customWidth="1"/>
    <col min="5830" max="5830" width="27.28515625" style="1" customWidth="1"/>
    <col min="5831" max="5831" width="13.7109375" style="1" customWidth="1"/>
    <col min="5832" max="5832" width="19.7109375" style="1" customWidth="1"/>
    <col min="5833" max="5833" width="14.85546875" style="1" bestFit="1" customWidth="1"/>
    <col min="5834" max="5836" width="9.28515625" style="1"/>
    <col min="5837" max="5837" width="41.7109375" style="1" customWidth="1"/>
    <col min="5838" max="5838" width="17.85546875" style="1" bestFit="1" customWidth="1"/>
    <col min="5839" max="6081" width="9.28515625" style="1"/>
    <col min="6082" max="6082" width="7.5703125" style="1" customWidth="1"/>
    <col min="6083" max="6083" width="22.28515625" style="1" customWidth="1"/>
    <col min="6084" max="6084" width="14.28515625" style="1" bestFit="1" customWidth="1"/>
    <col min="6085" max="6085" width="5.140625" style="1" customWidth="1"/>
    <col min="6086" max="6086" width="27.28515625" style="1" customWidth="1"/>
    <col min="6087" max="6087" width="13.7109375" style="1" customWidth="1"/>
    <col min="6088" max="6088" width="19.7109375" style="1" customWidth="1"/>
    <col min="6089" max="6089" width="14.85546875" style="1" bestFit="1" customWidth="1"/>
    <col min="6090" max="6092" width="9.28515625" style="1"/>
    <col min="6093" max="6093" width="41.7109375" style="1" customWidth="1"/>
    <col min="6094" max="6094" width="17.85546875" style="1" bestFit="1" customWidth="1"/>
    <col min="6095" max="6337" width="9.28515625" style="1"/>
    <col min="6338" max="6338" width="7.5703125" style="1" customWidth="1"/>
    <col min="6339" max="6339" width="22.28515625" style="1" customWidth="1"/>
    <col min="6340" max="6340" width="14.28515625" style="1" bestFit="1" customWidth="1"/>
    <col min="6341" max="6341" width="5.140625" style="1" customWidth="1"/>
    <col min="6342" max="6342" width="27.28515625" style="1" customWidth="1"/>
    <col min="6343" max="6343" width="13.7109375" style="1" customWidth="1"/>
    <col min="6344" max="6344" width="19.7109375" style="1" customWidth="1"/>
    <col min="6345" max="6345" width="14.85546875" style="1" bestFit="1" customWidth="1"/>
    <col min="6346" max="6348" width="9.28515625" style="1"/>
    <col min="6349" max="6349" width="41.7109375" style="1" customWidth="1"/>
    <col min="6350" max="6350" width="17.85546875" style="1" bestFit="1" customWidth="1"/>
    <col min="6351" max="6593" width="9.28515625" style="1"/>
    <col min="6594" max="6594" width="7.5703125" style="1" customWidth="1"/>
    <col min="6595" max="6595" width="22.28515625" style="1" customWidth="1"/>
    <col min="6596" max="6596" width="14.28515625" style="1" bestFit="1" customWidth="1"/>
    <col min="6597" max="6597" width="5.140625" style="1" customWidth="1"/>
    <col min="6598" max="6598" width="27.28515625" style="1" customWidth="1"/>
    <col min="6599" max="6599" width="13.7109375" style="1" customWidth="1"/>
    <col min="6600" max="6600" width="19.7109375" style="1" customWidth="1"/>
    <col min="6601" max="6601" width="14.85546875" style="1" bestFit="1" customWidth="1"/>
    <col min="6602" max="6604" width="9.28515625" style="1"/>
    <col min="6605" max="6605" width="41.7109375" style="1" customWidth="1"/>
    <col min="6606" max="6606" width="17.85546875" style="1" bestFit="1" customWidth="1"/>
    <col min="6607" max="6849" width="9.28515625" style="1"/>
    <col min="6850" max="6850" width="7.5703125" style="1" customWidth="1"/>
    <col min="6851" max="6851" width="22.28515625" style="1" customWidth="1"/>
    <col min="6852" max="6852" width="14.28515625" style="1" bestFit="1" customWidth="1"/>
    <col min="6853" max="6853" width="5.140625" style="1" customWidth="1"/>
    <col min="6854" max="6854" width="27.28515625" style="1" customWidth="1"/>
    <col min="6855" max="6855" width="13.7109375" style="1" customWidth="1"/>
    <col min="6856" max="6856" width="19.7109375" style="1" customWidth="1"/>
    <col min="6857" max="6857" width="14.85546875" style="1" bestFit="1" customWidth="1"/>
    <col min="6858" max="6860" width="9.28515625" style="1"/>
    <col min="6861" max="6861" width="41.7109375" style="1" customWidth="1"/>
    <col min="6862" max="6862" width="17.85546875" style="1" bestFit="1" customWidth="1"/>
    <col min="6863" max="7105" width="9.28515625" style="1"/>
    <col min="7106" max="7106" width="7.5703125" style="1" customWidth="1"/>
    <col min="7107" max="7107" width="22.28515625" style="1" customWidth="1"/>
    <col min="7108" max="7108" width="14.28515625" style="1" bestFit="1" customWidth="1"/>
    <col min="7109" max="7109" width="5.140625" style="1" customWidth="1"/>
    <col min="7110" max="7110" width="27.28515625" style="1" customWidth="1"/>
    <col min="7111" max="7111" width="13.7109375" style="1" customWidth="1"/>
    <col min="7112" max="7112" width="19.7109375" style="1" customWidth="1"/>
    <col min="7113" max="7113" width="14.85546875" style="1" bestFit="1" customWidth="1"/>
    <col min="7114" max="7116" width="9.28515625" style="1"/>
    <col min="7117" max="7117" width="41.7109375" style="1" customWidth="1"/>
    <col min="7118" max="7118" width="17.85546875" style="1" bestFit="1" customWidth="1"/>
    <col min="7119" max="7361" width="9.28515625" style="1"/>
    <col min="7362" max="7362" width="7.5703125" style="1" customWidth="1"/>
    <col min="7363" max="7363" width="22.28515625" style="1" customWidth="1"/>
    <col min="7364" max="7364" width="14.28515625" style="1" bestFit="1" customWidth="1"/>
    <col min="7365" max="7365" width="5.140625" style="1" customWidth="1"/>
    <col min="7366" max="7366" width="27.28515625" style="1" customWidth="1"/>
    <col min="7367" max="7367" width="13.7109375" style="1" customWidth="1"/>
    <col min="7368" max="7368" width="19.7109375" style="1" customWidth="1"/>
    <col min="7369" max="7369" width="14.85546875" style="1" bestFit="1" customWidth="1"/>
    <col min="7370" max="7372" width="9.28515625" style="1"/>
    <col min="7373" max="7373" width="41.7109375" style="1" customWidth="1"/>
    <col min="7374" max="7374" width="17.85546875" style="1" bestFit="1" customWidth="1"/>
    <col min="7375" max="7617" width="9.28515625" style="1"/>
    <col min="7618" max="7618" width="7.5703125" style="1" customWidth="1"/>
    <col min="7619" max="7619" width="22.28515625" style="1" customWidth="1"/>
    <col min="7620" max="7620" width="14.28515625" style="1" bestFit="1" customWidth="1"/>
    <col min="7621" max="7621" width="5.140625" style="1" customWidth="1"/>
    <col min="7622" max="7622" width="27.28515625" style="1" customWidth="1"/>
    <col min="7623" max="7623" width="13.7109375" style="1" customWidth="1"/>
    <col min="7624" max="7624" width="19.7109375" style="1" customWidth="1"/>
    <col min="7625" max="7625" width="14.85546875" style="1" bestFit="1" customWidth="1"/>
    <col min="7626" max="7628" width="9.28515625" style="1"/>
    <col min="7629" max="7629" width="41.7109375" style="1" customWidth="1"/>
    <col min="7630" max="7630" width="17.85546875" style="1" bestFit="1" customWidth="1"/>
    <col min="7631" max="7873" width="9.28515625" style="1"/>
    <col min="7874" max="7874" width="7.5703125" style="1" customWidth="1"/>
    <col min="7875" max="7875" width="22.28515625" style="1" customWidth="1"/>
    <col min="7876" max="7876" width="14.28515625" style="1" bestFit="1" customWidth="1"/>
    <col min="7877" max="7877" width="5.140625" style="1" customWidth="1"/>
    <col min="7878" max="7878" width="27.28515625" style="1" customWidth="1"/>
    <col min="7879" max="7879" width="13.7109375" style="1" customWidth="1"/>
    <col min="7880" max="7880" width="19.7109375" style="1" customWidth="1"/>
    <col min="7881" max="7881" width="14.85546875" style="1" bestFit="1" customWidth="1"/>
    <col min="7882" max="7884" width="9.28515625" style="1"/>
    <col min="7885" max="7885" width="41.7109375" style="1" customWidth="1"/>
    <col min="7886" max="7886" width="17.85546875" style="1" bestFit="1" customWidth="1"/>
    <col min="7887" max="8129" width="9.28515625" style="1"/>
    <col min="8130" max="8130" width="7.5703125" style="1" customWidth="1"/>
    <col min="8131" max="8131" width="22.28515625" style="1" customWidth="1"/>
    <col min="8132" max="8132" width="14.28515625" style="1" bestFit="1" customWidth="1"/>
    <col min="8133" max="8133" width="5.140625" style="1" customWidth="1"/>
    <col min="8134" max="8134" width="27.28515625" style="1" customWidth="1"/>
    <col min="8135" max="8135" width="13.7109375" style="1" customWidth="1"/>
    <col min="8136" max="8136" width="19.7109375" style="1" customWidth="1"/>
    <col min="8137" max="8137" width="14.85546875" style="1" bestFit="1" customWidth="1"/>
    <col min="8138" max="8140" width="9.28515625" style="1"/>
    <col min="8141" max="8141" width="41.7109375" style="1" customWidth="1"/>
    <col min="8142" max="8142" width="17.85546875" style="1" bestFit="1" customWidth="1"/>
    <col min="8143" max="8385" width="9.28515625" style="1"/>
    <col min="8386" max="8386" width="7.5703125" style="1" customWidth="1"/>
    <col min="8387" max="8387" width="22.28515625" style="1" customWidth="1"/>
    <col min="8388" max="8388" width="14.28515625" style="1" bestFit="1" customWidth="1"/>
    <col min="8389" max="8389" width="5.140625" style="1" customWidth="1"/>
    <col min="8390" max="8390" width="27.28515625" style="1" customWidth="1"/>
    <col min="8391" max="8391" width="13.7109375" style="1" customWidth="1"/>
    <col min="8392" max="8392" width="19.7109375" style="1" customWidth="1"/>
    <col min="8393" max="8393" width="14.85546875" style="1" bestFit="1" customWidth="1"/>
    <col min="8394" max="8396" width="9.28515625" style="1"/>
    <col min="8397" max="8397" width="41.7109375" style="1" customWidth="1"/>
    <col min="8398" max="8398" width="17.85546875" style="1" bestFit="1" customWidth="1"/>
    <col min="8399" max="8641" width="9.28515625" style="1"/>
    <col min="8642" max="8642" width="7.5703125" style="1" customWidth="1"/>
    <col min="8643" max="8643" width="22.28515625" style="1" customWidth="1"/>
    <col min="8644" max="8644" width="14.28515625" style="1" bestFit="1" customWidth="1"/>
    <col min="8645" max="8645" width="5.140625" style="1" customWidth="1"/>
    <col min="8646" max="8646" width="27.28515625" style="1" customWidth="1"/>
    <col min="8647" max="8647" width="13.7109375" style="1" customWidth="1"/>
    <col min="8648" max="8648" width="19.7109375" style="1" customWidth="1"/>
    <col min="8649" max="8649" width="14.85546875" style="1" bestFit="1" customWidth="1"/>
    <col min="8650" max="8652" width="9.28515625" style="1"/>
    <col min="8653" max="8653" width="41.7109375" style="1" customWidth="1"/>
    <col min="8654" max="8654" width="17.85546875" style="1" bestFit="1" customWidth="1"/>
    <col min="8655" max="8897" width="9.28515625" style="1"/>
    <col min="8898" max="8898" width="7.5703125" style="1" customWidth="1"/>
    <col min="8899" max="8899" width="22.28515625" style="1" customWidth="1"/>
    <col min="8900" max="8900" width="14.28515625" style="1" bestFit="1" customWidth="1"/>
    <col min="8901" max="8901" width="5.140625" style="1" customWidth="1"/>
    <col min="8902" max="8902" width="27.28515625" style="1" customWidth="1"/>
    <col min="8903" max="8903" width="13.7109375" style="1" customWidth="1"/>
    <col min="8904" max="8904" width="19.7109375" style="1" customWidth="1"/>
    <col min="8905" max="8905" width="14.85546875" style="1" bestFit="1" customWidth="1"/>
    <col min="8906" max="8908" width="9.28515625" style="1"/>
    <col min="8909" max="8909" width="41.7109375" style="1" customWidth="1"/>
    <col min="8910" max="8910" width="17.85546875" style="1" bestFit="1" customWidth="1"/>
    <col min="8911" max="9153" width="9.28515625" style="1"/>
    <col min="9154" max="9154" width="7.5703125" style="1" customWidth="1"/>
    <col min="9155" max="9155" width="22.28515625" style="1" customWidth="1"/>
    <col min="9156" max="9156" width="14.28515625" style="1" bestFit="1" customWidth="1"/>
    <col min="9157" max="9157" width="5.140625" style="1" customWidth="1"/>
    <col min="9158" max="9158" width="27.28515625" style="1" customWidth="1"/>
    <col min="9159" max="9159" width="13.7109375" style="1" customWidth="1"/>
    <col min="9160" max="9160" width="19.7109375" style="1" customWidth="1"/>
    <col min="9161" max="9161" width="14.85546875" style="1" bestFit="1" customWidth="1"/>
    <col min="9162" max="9164" width="9.28515625" style="1"/>
    <col min="9165" max="9165" width="41.7109375" style="1" customWidth="1"/>
    <col min="9166" max="9166" width="17.85546875" style="1" bestFit="1" customWidth="1"/>
    <col min="9167" max="9409" width="9.28515625" style="1"/>
    <col min="9410" max="9410" width="7.5703125" style="1" customWidth="1"/>
    <col min="9411" max="9411" width="22.28515625" style="1" customWidth="1"/>
    <col min="9412" max="9412" width="14.28515625" style="1" bestFit="1" customWidth="1"/>
    <col min="9413" max="9413" width="5.140625" style="1" customWidth="1"/>
    <col min="9414" max="9414" width="27.28515625" style="1" customWidth="1"/>
    <col min="9415" max="9415" width="13.7109375" style="1" customWidth="1"/>
    <col min="9416" max="9416" width="19.7109375" style="1" customWidth="1"/>
    <col min="9417" max="9417" width="14.85546875" style="1" bestFit="1" customWidth="1"/>
    <col min="9418" max="9420" width="9.28515625" style="1"/>
    <col min="9421" max="9421" width="41.7109375" style="1" customWidth="1"/>
    <col min="9422" max="9422" width="17.85546875" style="1" bestFit="1" customWidth="1"/>
    <col min="9423" max="9665" width="9.28515625" style="1"/>
    <col min="9666" max="9666" width="7.5703125" style="1" customWidth="1"/>
    <col min="9667" max="9667" width="22.28515625" style="1" customWidth="1"/>
    <col min="9668" max="9668" width="14.28515625" style="1" bestFit="1" customWidth="1"/>
    <col min="9669" max="9669" width="5.140625" style="1" customWidth="1"/>
    <col min="9670" max="9670" width="27.28515625" style="1" customWidth="1"/>
    <col min="9671" max="9671" width="13.7109375" style="1" customWidth="1"/>
    <col min="9672" max="9672" width="19.7109375" style="1" customWidth="1"/>
    <col min="9673" max="9673" width="14.85546875" style="1" bestFit="1" customWidth="1"/>
    <col min="9674" max="9676" width="9.28515625" style="1"/>
    <col min="9677" max="9677" width="41.7109375" style="1" customWidth="1"/>
    <col min="9678" max="9678" width="17.85546875" style="1" bestFit="1" customWidth="1"/>
    <col min="9679" max="9921" width="9.28515625" style="1"/>
    <col min="9922" max="9922" width="7.5703125" style="1" customWidth="1"/>
    <col min="9923" max="9923" width="22.28515625" style="1" customWidth="1"/>
    <col min="9924" max="9924" width="14.28515625" style="1" bestFit="1" customWidth="1"/>
    <col min="9925" max="9925" width="5.140625" style="1" customWidth="1"/>
    <col min="9926" max="9926" width="27.28515625" style="1" customWidth="1"/>
    <col min="9927" max="9927" width="13.7109375" style="1" customWidth="1"/>
    <col min="9928" max="9928" width="19.7109375" style="1" customWidth="1"/>
    <col min="9929" max="9929" width="14.85546875" style="1" bestFit="1" customWidth="1"/>
    <col min="9930" max="9932" width="9.28515625" style="1"/>
    <col min="9933" max="9933" width="41.7109375" style="1" customWidth="1"/>
    <col min="9934" max="9934" width="17.85546875" style="1" bestFit="1" customWidth="1"/>
    <col min="9935" max="10177" width="9.28515625" style="1"/>
    <col min="10178" max="10178" width="7.5703125" style="1" customWidth="1"/>
    <col min="10179" max="10179" width="22.28515625" style="1" customWidth="1"/>
    <col min="10180" max="10180" width="14.28515625" style="1" bestFit="1" customWidth="1"/>
    <col min="10181" max="10181" width="5.140625" style="1" customWidth="1"/>
    <col min="10182" max="10182" width="27.28515625" style="1" customWidth="1"/>
    <col min="10183" max="10183" width="13.7109375" style="1" customWidth="1"/>
    <col min="10184" max="10184" width="19.7109375" style="1" customWidth="1"/>
    <col min="10185" max="10185" width="14.85546875" style="1" bestFit="1" customWidth="1"/>
    <col min="10186" max="10188" width="9.28515625" style="1"/>
    <col min="10189" max="10189" width="41.7109375" style="1" customWidth="1"/>
    <col min="10190" max="10190" width="17.85546875" style="1" bestFit="1" customWidth="1"/>
    <col min="10191" max="10433" width="9.28515625" style="1"/>
    <col min="10434" max="10434" width="7.5703125" style="1" customWidth="1"/>
    <col min="10435" max="10435" width="22.28515625" style="1" customWidth="1"/>
    <col min="10436" max="10436" width="14.28515625" style="1" bestFit="1" customWidth="1"/>
    <col min="10437" max="10437" width="5.140625" style="1" customWidth="1"/>
    <col min="10438" max="10438" width="27.28515625" style="1" customWidth="1"/>
    <col min="10439" max="10439" width="13.7109375" style="1" customWidth="1"/>
    <col min="10440" max="10440" width="19.7109375" style="1" customWidth="1"/>
    <col min="10441" max="10441" width="14.85546875" style="1" bestFit="1" customWidth="1"/>
    <col min="10442" max="10444" width="9.28515625" style="1"/>
    <col min="10445" max="10445" width="41.7109375" style="1" customWidth="1"/>
    <col min="10446" max="10446" width="17.85546875" style="1" bestFit="1" customWidth="1"/>
    <col min="10447" max="10689" width="9.28515625" style="1"/>
    <col min="10690" max="10690" width="7.5703125" style="1" customWidth="1"/>
    <col min="10691" max="10691" width="22.28515625" style="1" customWidth="1"/>
    <col min="10692" max="10692" width="14.28515625" style="1" bestFit="1" customWidth="1"/>
    <col min="10693" max="10693" width="5.140625" style="1" customWidth="1"/>
    <col min="10694" max="10694" width="27.28515625" style="1" customWidth="1"/>
    <col min="10695" max="10695" width="13.7109375" style="1" customWidth="1"/>
    <col min="10696" max="10696" width="19.7109375" style="1" customWidth="1"/>
    <col min="10697" max="10697" width="14.85546875" style="1" bestFit="1" customWidth="1"/>
    <col min="10698" max="10700" width="9.28515625" style="1"/>
    <col min="10701" max="10701" width="41.7109375" style="1" customWidth="1"/>
    <col min="10702" max="10702" width="17.85546875" style="1" bestFit="1" customWidth="1"/>
    <col min="10703" max="10945" width="9.28515625" style="1"/>
    <col min="10946" max="10946" width="7.5703125" style="1" customWidth="1"/>
    <col min="10947" max="10947" width="22.28515625" style="1" customWidth="1"/>
    <col min="10948" max="10948" width="14.28515625" style="1" bestFit="1" customWidth="1"/>
    <col min="10949" max="10949" width="5.140625" style="1" customWidth="1"/>
    <col min="10950" max="10950" width="27.28515625" style="1" customWidth="1"/>
    <col min="10951" max="10951" width="13.7109375" style="1" customWidth="1"/>
    <col min="10952" max="10952" width="19.7109375" style="1" customWidth="1"/>
    <col min="10953" max="10953" width="14.85546875" style="1" bestFit="1" customWidth="1"/>
    <col min="10954" max="10956" width="9.28515625" style="1"/>
    <col min="10957" max="10957" width="41.7109375" style="1" customWidth="1"/>
    <col min="10958" max="10958" width="17.85546875" style="1" bestFit="1" customWidth="1"/>
    <col min="10959" max="11201" width="9.28515625" style="1"/>
    <col min="11202" max="11202" width="7.5703125" style="1" customWidth="1"/>
    <col min="11203" max="11203" width="22.28515625" style="1" customWidth="1"/>
    <col min="11204" max="11204" width="14.28515625" style="1" bestFit="1" customWidth="1"/>
    <col min="11205" max="11205" width="5.140625" style="1" customWidth="1"/>
    <col min="11206" max="11206" width="27.28515625" style="1" customWidth="1"/>
    <col min="11207" max="11207" width="13.7109375" style="1" customWidth="1"/>
    <col min="11208" max="11208" width="19.7109375" style="1" customWidth="1"/>
    <col min="11209" max="11209" width="14.85546875" style="1" bestFit="1" customWidth="1"/>
    <col min="11210" max="11212" width="9.28515625" style="1"/>
    <col min="11213" max="11213" width="41.7109375" style="1" customWidth="1"/>
    <col min="11214" max="11214" width="17.85546875" style="1" bestFit="1" customWidth="1"/>
    <col min="11215" max="11457" width="9.28515625" style="1"/>
    <col min="11458" max="11458" width="7.5703125" style="1" customWidth="1"/>
    <col min="11459" max="11459" width="22.28515625" style="1" customWidth="1"/>
    <col min="11460" max="11460" width="14.28515625" style="1" bestFit="1" customWidth="1"/>
    <col min="11461" max="11461" width="5.140625" style="1" customWidth="1"/>
    <col min="11462" max="11462" width="27.28515625" style="1" customWidth="1"/>
    <col min="11463" max="11463" width="13.7109375" style="1" customWidth="1"/>
    <col min="11464" max="11464" width="19.7109375" style="1" customWidth="1"/>
    <col min="11465" max="11465" width="14.85546875" style="1" bestFit="1" customWidth="1"/>
    <col min="11466" max="11468" width="9.28515625" style="1"/>
    <col min="11469" max="11469" width="41.7109375" style="1" customWidth="1"/>
    <col min="11470" max="11470" width="17.85546875" style="1" bestFit="1" customWidth="1"/>
    <col min="11471" max="11713" width="9.28515625" style="1"/>
    <col min="11714" max="11714" width="7.5703125" style="1" customWidth="1"/>
    <col min="11715" max="11715" width="22.28515625" style="1" customWidth="1"/>
    <col min="11716" max="11716" width="14.28515625" style="1" bestFit="1" customWidth="1"/>
    <col min="11717" max="11717" width="5.140625" style="1" customWidth="1"/>
    <col min="11718" max="11718" width="27.28515625" style="1" customWidth="1"/>
    <col min="11719" max="11719" width="13.7109375" style="1" customWidth="1"/>
    <col min="11720" max="11720" width="19.7109375" style="1" customWidth="1"/>
    <col min="11721" max="11721" width="14.85546875" style="1" bestFit="1" customWidth="1"/>
    <col min="11722" max="11724" width="9.28515625" style="1"/>
    <col min="11725" max="11725" width="41.7109375" style="1" customWidth="1"/>
    <col min="11726" max="11726" width="17.85546875" style="1" bestFit="1" customWidth="1"/>
    <col min="11727" max="11969" width="9.28515625" style="1"/>
    <col min="11970" max="11970" width="7.5703125" style="1" customWidth="1"/>
    <col min="11971" max="11971" width="22.28515625" style="1" customWidth="1"/>
    <col min="11972" max="11972" width="14.28515625" style="1" bestFit="1" customWidth="1"/>
    <col min="11973" max="11973" width="5.140625" style="1" customWidth="1"/>
    <col min="11974" max="11974" width="27.28515625" style="1" customWidth="1"/>
    <col min="11975" max="11975" width="13.7109375" style="1" customWidth="1"/>
    <col min="11976" max="11976" width="19.7109375" style="1" customWidth="1"/>
    <col min="11977" max="11977" width="14.85546875" style="1" bestFit="1" customWidth="1"/>
    <col min="11978" max="11980" width="9.28515625" style="1"/>
    <col min="11981" max="11981" width="41.7109375" style="1" customWidth="1"/>
    <col min="11982" max="11982" width="17.85546875" style="1" bestFit="1" customWidth="1"/>
    <col min="11983" max="12225" width="9.28515625" style="1"/>
    <col min="12226" max="12226" width="7.5703125" style="1" customWidth="1"/>
    <col min="12227" max="12227" width="22.28515625" style="1" customWidth="1"/>
    <col min="12228" max="12228" width="14.28515625" style="1" bestFit="1" customWidth="1"/>
    <col min="12229" max="12229" width="5.140625" style="1" customWidth="1"/>
    <col min="12230" max="12230" width="27.28515625" style="1" customWidth="1"/>
    <col min="12231" max="12231" width="13.7109375" style="1" customWidth="1"/>
    <col min="12232" max="12232" width="19.7109375" style="1" customWidth="1"/>
    <col min="12233" max="12233" width="14.85546875" style="1" bestFit="1" customWidth="1"/>
    <col min="12234" max="12236" width="9.28515625" style="1"/>
    <col min="12237" max="12237" width="41.7109375" style="1" customWidth="1"/>
    <col min="12238" max="12238" width="17.85546875" style="1" bestFit="1" customWidth="1"/>
    <col min="12239" max="12481" width="9.28515625" style="1"/>
    <col min="12482" max="12482" width="7.5703125" style="1" customWidth="1"/>
    <col min="12483" max="12483" width="22.28515625" style="1" customWidth="1"/>
    <col min="12484" max="12484" width="14.28515625" style="1" bestFit="1" customWidth="1"/>
    <col min="12485" max="12485" width="5.140625" style="1" customWidth="1"/>
    <col min="12486" max="12486" width="27.28515625" style="1" customWidth="1"/>
    <col min="12487" max="12487" width="13.7109375" style="1" customWidth="1"/>
    <col min="12488" max="12488" width="19.7109375" style="1" customWidth="1"/>
    <col min="12489" max="12489" width="14.85546875" style="1" bestFit="1" customWidth="1"/>
    <col min="12490" max="12492" width="9.28515625" style="1"/>
    <col min="12493" max="12493" width="41.7109375" style="1" customWidth="1"/>
    <col min="12494" max="12494" width="17.85546875" style="1" bestFit="1" customWidth="1"/>
    <col min="12495" max="12737" width="9.28515625" style="1"/>
    <col min="12738" max="12738" width="7.5703125" style="1" customWidth="1"/>
    <col min="12739" max="12739" width="22.28515625" style="1" customWidth="1"/>
    <col min="12740" max="12740" width="14.28515625" style="1" bestFit="1" customWidth="1"/>
    <col min="12741" max="12741" width="5.140625" style="1" customWidth="1"/>
    <col min="12742" max="12742" width="27.28515625" style="1" customWidth="1"/>
    <col min="12743" max="12743" width="13.7109375" style="1" customWidth="1"/>
    <col min="12744" max="12744" width="19.7109375" style="1" customWidth="1"/>
    <col min="12745" max="12745" width="14.85546875" style="1" bestFit="1" customWidth="1"/>
    <col min="12746" max="12748" width="9.28515625" style="1"/>
    <col min="12749" max="12749" width="41.7109375" style="1" customWidth="1"/>
    <col min="12750" max="12750" width="17.85546875" style="1" bestFit="1" customWidth="1"/>
    <col min="12751" max="12993" width="9.28515625" style="1"/>
    <col min="12994" max="12994" width="7.5703125" style="1" customWidth="1"/>
    <col min="12995" max="12995" width="22.28515625" style="1" customWidth="1"/>
    <col min="12996" max="12996" width="14.28515625" style="1" bestFit="1" customWidth="1"/>
    <col min="12997" max="12997" width="5.140625" style="1" customWidth="1"/>
    <col min="12998" max="12998" width="27.28515625" style="1" customWidth="1"/>
    <col min="12999" max="12999" width="13.7109375" style="1" customWidth="1"/>
    <col min="13000" max="13000" width="19.7109375" style="1" customWidth="1"/>
    <col min="13001" max="13001" width="14.85546875" style="1" bestFit="1" customWidth="1"/>
    <col min="13002" max="13004" width="9.28515625" style="1"/>
    <col min="13005" max="13005" width="41.7109375" style="1" customWidth="1"/>
    <col min="13006" max="13006" width="17.85546875" style="1" bestFit="1" customWidth="1"/>
    <col min="13007" max="13249" width="9.28515625" style="1"/>
    <col min="13250" max="13250" width="7.5703125" style="1" customWidth="1"/>
    <col min="13251" max="13251" width="22.28515625" style="1" customWidth="1"/>
    <col min="13252" max="13252" width="14.28515625" style="1" bestFit="1" customWidth="1"/>
    <col min="13253" max="13253" width="5.140625" style="1" customWidth="1"/>
    <col min="13254" max="13254" width="27.28515625" style="1" customWidth="1"/>
    <col min="13255" max="13255" width="13.7109375" style="1" customWidth="1"/>
    <col min="13256" max="13256" width="19.7109375" style="1" customWidth="1"/>
    <col min="13257" max="13257" width="14.85546875" style="1" bestFit="1" customWidth="1"/>
    <col min="13258" max="13260" width="9.28515625" style="1"/>
    <col min="13261" max="13261" width="41.7109375" style="1" customWidth="1"/>
    <col min="13262" max="13262" width="17.85546875" style="1" bestFit="1" customWidth="1"/>
    <col min="13263" max="13505" width="9.28515625" style="1"/>
    <col min="13506" max="13506" width="7.5703125" style="1" customWidth="1"/>
    <col min="13507" max="13507" width="22.28515625" style="1" customWidth="1"/>
    <col min="13508" max="13508" width="14.28515625" style="1" bestFit="1" customWidth="1"/>
    <col min="13509" max="13509" width="5.140625" style="1" customWidth="1"/>
    <col min="13510" max="13510" width="27.28515625" style="1" customWidth="1"/>
    <col min="13511" max="13511" width="13.7109375" style="1" customWidth="1"/>
    <col min="13512" max="13512" width="19.7109375" style="1" customWidth="1"/>
    <col min="13513" max="13513" width="14.85546875" style="1" bestFit="1" customWidth="1"/>
    <col min="13514" max="13516" width="9.28515625" style="1"/>
    <col min="13517" max="13517" width="41.7109375" style="1" customWidth="1"/>
    <col min="13518" max="13518" width="17.85546875" style="1" bestFit="1" customWidth="1"/>
    <col min="13519" max="13761" width="9.28515625" style="1"/>
    <col min="13762" max="13762" width="7.5703125" style="1" customWidth="1"/>
    <col min="13763" max="13763" width="22.28515625" style="1" customWidth="1"/>
    <col min="13764" max="13764" width="14.28515625" style="1" bestFit="1" customWidth="1"/>
    <col min="13765" max="13765" width="5.140625" style="1" customWidth="1"/>
    <col min="13766" max="13766" width="27.28515625" style="1" customWidth="1"/>
    <col min="13767" max="13767" width="13.7109375" style="1" customWidth="1"/>
    <col min="13768" max="13768" width="19.7109375" style="1" customWidth="1"/>
    <col min="13769" max="13769" width="14.85546875" style="1" bestFit="1" customWidth="1"/>
    <col min="13770" max="13772" width="9.28515625" style="1"/>
    <col min="13773" max="13773" width="41.7109375" style="1" customWidth="1"/>
    <col min="13774" max="13774" width="17.85546875" style="1" bestFit="1" customWidth="1"/>
    <col min="13775" max="14017" width="9.28515625" style="1"/>
    <col min="14018" max="14018" width="7.5703125" style="1" customWidth="1"/>
    <col min="14019" max="14019" width="22.28515625" style="1" customWidth="1"/>
    <col min="14020" max="14020" width="14.28515625" style="1" bestFit="1" customWidth="1"/>
    <col min="14021" max="14021" width="5.140625" style="1" customWidth="1"/>
    <col min="14022" max="14022" width="27.28515625" style="1" customWidth="1"/>
    <col min="14023" max="14023" width="13.7109375" style="1" customWidth="1"/>
    <col min="14024" max="14024" width="19.7109375" style="1" customWidth="1"/>
    <col min="14025" max="14025" width="14.85546875" style="1" bestFit="1" customWidth="1"/>
    <col min="14026" max="14028" width="9.28515625" style="1"/>
    <col min="14029" max="14029" width="41.7109375" style="1" customWidth="1"/>
    <col min="14030" max="14030" width="17.85546875" style="1" bestFit="1" customWidth="1"/>
    <col min="14031" max="14273" width="9.28515625" style="1"/>
    <col min="14274" max="14274" width="7.5703125" style="1" customWidth="1"/>
    <col min="14275" max="14275" width="22.28515625" style="1" customWidth="1"/>
    <col min="14276" max="14276" width="14.28515625" style="1" bestFit="1" customWidth="1"/>
    <col min="14277" max="14277" width="5.140625" style="1" customWidth="1"/>
    <col min="14278" max="14278" width="27.28515625" style="1" customWidth="1"/>
    <col min="14279" max="14279" width="13.7109375" style="1" customWidth="1"/>
    <col min="14280" max="14280" width="19.7109375" style="1" customWidth="1"/>
    <col min="14281" max="14281" width="14.85546875" style="1" bestFit="1" customWidth="1"/>
    <col min="14282" max="14284" width="9.28515625" style="1"/>
    <col min="14285" max="14285" width="41.7109375" style="1" customWidth="1"/>
    <col min="14286" max="14286" width="17.85546875" style="1" bestFit="1" customWidth="1"/>
    <col min="14287" max="14529" width="9.28515625" style="1"/>
    <col min="14530" max="14530" width="7.5703125" style="1" customWidth="1"/>
    <col min="14531" max="14531" width="22.28515625" style="1" customWidth="1"/>
    <col min="14532" max="14532" width="14.28515625" style="1" bestFit="1" customWidth="1"/>
    <col min="14533" max="14533" width="5.140625" style="1" customWidth="1"/>
    <col min="14534" max="14534" width="27.28515625" style="1" customWidth="1"/>
    <col min="14535" max="14535" width="13.7109375" style="1" customWidth="1"/>
    <col min="14536" max="14536" width="19.7109375" style="1" customWidth="1"/>
    <col min="14537" max="14537" width="14.85546875" style="1" bestFit="1" customWidth="1"/>
    <col min="14538" max="14540" width="9.28515625" style="1"/>
    <col min="14541" max="14541" width="41.7109375" style="1" customWidth="1"/>
    <col min="14542" max="14542" width="17.85546875" style="1" bestFit="1" customWidth="1"/>
    <col min="14543" max="14785" width="9.28515625" style="1"/>
    <col min="14786" max="14786" width="7.5703125" style="1" customWidth="1"/>
    <col min="14787" max="14787" width="22.28515625" style="1" customWidth="1"/>
    <col min="14788" max="14788" width="14.28515625" style="1" bestFit="1" customWidth="1"/>
    <col min="14789" max="14789" width="5.140625" style="1" customWidth="1"/>
    <col min="14790" max="14790" width="27.28515625" style="1" customWidth="1"/>
    <col min="14791" max="14791" width="13.7109375" style="1" customWidth="1"/>
    <col min="14792" max="14792" width="19.7109375" style="1" customWidth="1"/>
    <col min="14793" max="14793" width="14.85546875" style="1" bestFit="1" customWidth="1"/>
    <col min="14794" max="14796" width="9.28515625" style="1"/>
    <col min="14797" max="14797" width="41.7109375" style="1" customWidth="1"/>
    <col min="14798" max="14798" width="17.85546875" style="1" bestFit="1" customWidth="1"/>
    <col min="14799" max="15041" width="9.28515625" style="1"/>
    <col min="15042" max="15042" width="7.5703125" style="1" customWidth="1"/>
    <col min="15043" max="15043" width="22.28515625" style="1" customWidth="1"/>
    <col min="15044" max="15044" width="14.28515625" style="1" bestFit="1" customWidth="1"/>
    <col min="15045" max="15045" width="5.140625" style="1" customWidth="1"/>
    <col min="15046" max="15046" width="27.28515625" style="1" customWidth="1"/>
    <col min="15047" max="15047" width="13.7109375" style="1" customWidth="1"/>
    <col min="15048" max="15048" width="19.7109375" style="1" customWidth="1"/>
    <col min="15049" max="15049" width="14.85546875" style="1" bestFit="1" customWidth="1"/>
    <col min="15050" max="15052" width="9.28515625" style="1"/>
    <col min="15053" max="15053" width="41.7109375" style="1" customWidth="1"/>
    <col min="15054" max="15054" width="17.85546875" style="1" bestFit="1" customWidth="1"/>
    <col min="15055" max="15297" width="9.28515625" style="1"/>
    <col min="15298" max="15298" width="7.5703125" style="1" customWidth="1"/>
    <col min="15299" max="15299" width="22.28515625" style="1" customWidth="1"/>
    <col min="15300" max="15300" width="14.28515625" style="1" bestFit="1" customWidth="1"/>
    <col min="15301" max="15301" width="5.140625" style="1" customWidth="1"/>
    <col min="15302" max="15302" width="27.28515625" style="1" customWidth="1"/>
    <col min="15303" max="15303" width="13.7109375" style="1" customWidth="1"/>
    <col min="15304" max="15304" width="19.7109375" style="1" customWidth="1"/>
    <col min="15305" max="15305" width="14.85546875" style="1" bestFit="1" customWidth="1"/>
    <col min="15306" max="15308" width="9.28515625" style="1"/>
    <col min="15309" max="15309" width="41.7109375" style="1" customWidth="1"/>
    <col min="15310" max="15310" width="17.85546875" style="1" bestFit="1" customWidth="1"/>
    <col min="15311" max="15553" width="9.28515625" style="1"/>
    <col min="15554" max="15554" width="7.5703125" style="1" customWidth="1"/>
    <col min="15555" max="15555" width="22.28515625" style="1" customWidth="1"/>
    <col min="15556" max="15556" width="14.28515625" style="1" bestFit="1" customWidth="1"/>
    <col min="15557" max="15557" width="5.140625" style="1" customWidth="1"/>
    <col min="15558" max="15558" width="27.28515625" style="1" customWidth="1"/>
    <col min="15559" max="15559" width="13.7109375" style="1" customWidth="1"/>
    <col min="15560" max="15560" width="19.7109375" style="1" customWidth="1"/>
    <col min="15561" max="15561" width="14.85546875" style="1" bestFit="1" customWidth="1"/>
    <col min="15562" max="15564" width="9.28515625" style="1"/>
    <col min="15565" max="15565" width="41.7109375" style="1" customWidth="1"/>
    <col min="15566" max="15566" width="17.85546875" style="1" bestFit="1" customWidth="1"/>
    <col min="15567" max="15809" width="9.28515625" style="1"/>
    <col min="15810" max="15810" width="7.5703125" style="1" customWidth="1"/>
    <col min="15811" max="15811" width="22.28515625" style="1" customWidth="1"/>
    <col min="15812" max="15812" width="14.28515625" style="1" bestFit="1" customWidth="1"/>
    <col min="15813" max="15813" width="5.140625" style="1" customWidth="1"/>
    <col min="15814" max="15814" width="27.28515625" style="1" customWidth="1"/>
    <col min="15815" max="15815" width="13.7109375" style="1" customWidth="1"/>
    <col min="15816" max="15816" width="19.7109375" style="1" customWidth="1"/>
    <col min="15817" max="15817" width="14.85546875" style="1" bestFit="1" customWidth="1"/>
    <col min="15818" max="15820" width="9.28515625" style="1"/>
    <col min="15821" max="15821" width="41.7109375" style="1" customWidth="1"/>
    <col min="15822" max="15822" width="17.85546875" style="1" bestFit="1" customWidth="1"/>
    <col min="15823" max="16065" width="9.28515625" style="1"/>
    <col min="16066" max="16066" width="7.5703125" style="1" customWidth="1"/>
    <col min="16067" max="16067" width="22.28515625" style="1" customWidth="1"/>
    <col min="16068" max="16068" width="14.28515625" style="1" bestFit="1" customWidth="1"/>
    <col min="16069" max="16069" width="5.140625" style="1" customWidth="1"/>
    <col min="16070" max="16070" width="27.28515625" style="1" customWidth="1"/>
    <col min="16071" max="16071" width="13.7109375" style="1" customWidth="1"/>
    <col min="16072" max="16072" width="19.7109375" style="1" customWidth="1"/>
    <col min="16073" max="16073" width="14.85546875" style="1" bestFit="1" customWidth="1"/>
    <col min="16074" max="16076" width="9.28515625" style="1"/>
    <col min="16077" max="16077" width="41.7109375" style="1" customWidth="1"/>
    <col min="16078" max="16078" width="17.85546875" style="1" bestFit="1" customWidth="1"/>
    <col min="16079" max="16384" width="9.28515625" style="1"/>
  </cols>
  <sheetData>
    <row r="1" spans="1:24" ht="26.25" customHeight="1" thickBot="1" x14ac:dyDescent="0.25">
      <c r="D1" s="94" t="s">
        <v>133</v>
      </c>
      <c r="E1" s="94"/>
      <c r="F1" s="94"/>
      <c r="G1" s="94"/>
      <c r="H1" s="94"/>
      <c r="I1" s="94"/>
      <c r="J1" s="94"/>
    </row>
    <row r="2" spans="1:24" s="2" customFormat="1" ht="26.25" customHeight="1" thickBot="1" x14ac:dyDescent="0.25">
      <c r="D2" s="3" t="s">
        <v>0</v>
      </c>
      <c r="E2" s="92" t="s">
        <v>1</v>
      </c>
      <c r="F2" s="92"/>
      <c r="G2" s="92"/>
      <c r="H2" s="92"/>
      <c r="I2" s="4" t="s">
        <v>2</v>
      </c>
      <c r="J2" s="92" t="s">
        <v>3</v>
      </c>
      <c r="K2" s="92"/>
      <c r="L2" s="93" t="s">
        <v>4</v>
      </c>
      <c r="M2" s="93"/>
      <c r="N2" s="93" t="s">
        <v>5</v>
      </c>
      <c r="O2" s="93"/>
    </row>
    <row r="3" spans="1:24" s="2" customFormat="1" ht="15" customHeight="1" thickBot="1" x14ac:dyDescent="0.25">
      <c r="D3" s="5" t="s">
        <v>6</v>
      </c>
      <c r="E3" s="6" t="s">
        <v>7</v>
      </c>
      <c r="F3" s="7" t="s">
        <v>8</v>
      </c>
      <c r="G3" s="7" t="s">
        <v>8</v>
      </c>
      <c r="H3" s="7" t="s">
        <v>8</v>
      </c>
      <c r="I3" s="7" t="s">
        <v>7</v>
      </c>
      <c r="J3" s="7" t="s">
        <v>7</v>
      </c>
      <c r="K3" s="7" t="s">
        <v>7</v>
      </c>
      <c r="L3" s="7" t="s">
        <v>8</v>
      </c>
      <c r="M3" s="7" t="s">
        <v>9</v>
      </c>
      <c r="N3" s="8" t="s">
        <v>8</v>
      </c>
      <c r="O3" s="9" t="s">
        <v>9</v>
      </c>
    </row>
    <row r="4" spans="1:24" s="2" customFormat="1" ht="15" customHeight="1" thickBot="1" x14ac:dyDescent="0.25">
      <c r="D4" s="10" t="s">
        <v>10</v>
      </c>
      <c r="E4" s="11">
        <v>0.375</v>
      </c>
      <c r="F4" s="12">
        <v>0.375</v>
      </c>
      <c r="G4" s="12">
        <v>0.375</v>
      </c>
      <c r="H4" s="12">
        <v>0.375</v>
      </c>
      <c r="I4" s="12">
        <v>1</v>
      </c>
      <c r="J4" s="12">
        <v>1.25</v>
      </c>
      <c r="K4" s="12">
        <v>1.25</v>
      </c>
      <c r="L4" s="12">
        <v>1.25</v>
      </c>
      <c r="M4" s="12">
        <v>1.25</v>
      </c>
      <c r="N4" s="13">
        <v>1.25</v>
      </c>
      <c r="O4" s="9">
        <v>1.25</v>
      </c>
    </row>
    <row r="5" spans="1:24" ht="27.75" customHeight="1" x14ac:dyDescent="0.2">
      <c r="A5" s="95" t="s">
        <v>11</v>
      </c>
      <c r="B5" s="97" t="s">
        <v>12</v>
      </c>
      <c r="C5" s="97" t="s">
        <v>13</v>
      </c>
      <c r="D5" s="99" t="s">
        <v>14</v>
      </c>
      <c r="E5" s="101" t="s">
        <v>115</v>
      </c>
      <c r="F5" s="90" t="s">
        <v>120</v>
      </c>
      <c r="G5" s="90" t="s">
        <v>116</v>
      </c>
      <c r="H5" s="90" t="s">
        <v>117</v>
      </c>
      <c r="I5" s="90" t="s">
        <v>118</v>
      </c>
      <c r="J5" s="90" t="s">
        <v>19</v>
      </c>
      <c r="K5" s="90" t="s">
        <v>20</v>
      </c>
      <c r="L5" s="90" t="s">
        <v>22</v>
      </c>
      <c r="M5" s="90" t="s">
        <v>23</v>
      </c>
      <c r="N5" s="90" t="s">
        <v>24</v>
      </c>
      <c r="O5" s="90" t="s">
        <v>24</v>
      </c>
    </row>
    <row r="6" spans="1:24" s="14" customFormat="1" ht="45.75" customHeight="1" thickBot="1" x14ac:dyDescent="0.3">
      <c r="A6" s="96"/>
      <c r="B6" s="98"/>
      <c r="C6" s="98"/>
      <c r="D6" s="100"/>
      <c r="E6" s="102"/>
      <c r="F6" s="91"/>
      <c r="G6" s="91"/>
      <c r="H6" s="91"/>
      <c r="I6" s="91"/>
      <c r="J6" s="91"/>
      <c r="K6" s="91"/>
      <c r="L6" s="91"/>
      <c r="M6" s="91"/>
      <c r="N6" s="91"/>
      <c r="O6" s="91"/>
      <c r="U6" s="15"/>
      <c r="V6" s="15"/>
      <c r="W6"/>
      <c r="X6"/>
    </row>
    <row r="7" spans="1:24" s="14" customFormat="1" ht="12.75" customHeight="1" thickBot="1" x14ac:dyDescent="0.3">
      <c r="A7" s="16" t="s">
        <v>27</v>
      </c>
      <c r="B7" s="17" t="s">
        <v>28</v>
      </c>
      <c r="C7" s="17" t="s">
        <v>29</v>
      </c>
      <c r="D7" s="18" t="s">
        <v>89</v>
      </c>
      <c r="E7" s="19">
        <v>0.75</v>
      </c>
      <c r="F7" s="19">
        <v>1</v>
      </c>
      <c r="G7" s="19">
        <v>1.75</v>
      </c>
      <c r="H7" s="19">
        <v>1</v>
      </c>
      <c r="I7" s="19">
        <v>0.21875</v>
      </c>
      <c r="J7" s="19">
        <v>0.54351469210798553</v>
      </c>
      <c r="K7" s="19">
        <v>0.18117156403599516</v>
      </c>
      <c r="L7" s="19">
        <v>20.90191775095365</v>
      </c>
      <c r="M7" s="18">
        <v>466</v>
      </c>
      <c r="N7" s="19">
        <v>0.83333333333333337</v>
      </c>
      <c r="O7" s="19">
        <v>0.94523326572008115</v>
      </c>
      <c r="U7" s="15"/>
      <c r="V7" s="15"/>
      <c r="W7"/>
      <c r="X7"/>
    </row>
    <row r="8" spans="1:24" s="22" customFormat="1" ht="12.75" customHeight="1" thickBot="1" x14ac:dyDescent="0.3">
      <c r="A8" s="20" t="s">
        <v>30</v>
      </c>
      <c r="B8" s="21" t="s">
        <v>28</v>
      </c>
      <c r="C8" s="21" t="s">
        <v>31</v>
      </c>
      <c r="D8" s="18" t="s">
        <v>89</v>
      </c>
      <c r="E8" s="19">
        <v>1.3333333333333333</v>
      </c>
      <c r="F8" s="19">
        <v>1</v>
      </c>
      <c r="G8" s="19">
        <v>1.75</v>
      </c>
      <c r="H8" s="19">
        <v>1</v>
      </c>
      <c r="I8" s="19">
        <v>0.15</v>
      </c>
      <c r="J8" s="19">
        <v>0.88780970686742999</v>
      </c>
      <c r="K8" s="19">
        <v>0.2219524267168575</v>
      </c>
      <c r="L8" s="19">
        <v>20.90191775095365</v>
      </c>
      <c r="M8" s="18">
        <v>466</v>
      </c>
      <c r="N8" s="19">
        <v>0.83333333333333337</v>
      </c>
      <c r="O8" s="19">
        <v>0.94523326572008115</v>
      </c>
      <c r="U8" s="15"/>
      <c r="V8" s="15"/>
      <c r="W8"/>
      <c r="X8"/>
    </row>
    <row r="9" spans="1:24" s="22" customFormat="1" ht="12.75" customHeight="1" thickBot="1" x14ac:dyDescent="0.3">
      <c r="A9" s="20" t="s">
        <v>32</v>
      </c>
      <c r="B9" s="21" t="s">
        <v>33</v>
      </c>
      <c r="C9" s="21" t="s">
        <v>34</v>
      </c>
      <c r="D9" s="18" t="s">
        <v>89</v>
      </c>
      <c r="E9" s="19">
        <v>1</v>
      </c>
      <c r="F9" s="19">
        <v>1.064516129032258</v>
      </c>
      <c r="G9" s="19">
        <v>1.6285714285714286</v>
      </c>
      <c r="H9" s="19">
        <v>1.1521739130434783</v>
      </c>
      <c r="I9" s="19">
        <v>0.23529411764705882</v>
      </c>
      <c r="J9" s="19">
        <v>1.5084131744806659</v>
      </c>
      <c r="K9" s="19">
        <v>0.25140219574677763</v>
      </c>
      <c r="L9" s="19">
        <v>29.342506856815934</v>
      </c>
      <c r="M9" s="18">
        <v>466</v>
      </c>
      <c r="N9" s="19">
        <v>0.92996108949416345</v>
      </c>
      <c r="O9" s="19">
        <v>0.94523326572008115</v>
      </c>
      <c r="U9" s="15"/>
      <c r="V9" s="15"/>
      <c r="W9"/>
      <c r="X9"/>
    </row>
    <row r="10" spans="1:24" s="22" customFormat="1" ht="12.75" customHeight="1" thickBot="1" x14ac:dyDescent="0.3">
      <c r="A10" s="20" t="s">
        <v>35</v>
      </c>
      <c r="B10" s="21" t="s">
        <v>33</v>
      </c>
      <c r="C10" s="21" t="s">
        <v>36</v>
      </c>
      <c r="D10" s="18" t="s">
        <v>90</v>
      </c>
      <c r="E10" s="19">
        <v>0</v>
      </c>
      <c r="F10" s="19">
        <v>1.064516129032258</v>
      </c>
      <c r="G10" s="19">
        <v>1.6285714285714286</v>
      </c>
      <c r="H10" s="19">
        <v>1.1521739130434783</v>
      </c>
      <c r="I10" s="19">
        <v>1</v>
      </c>
      <c r="J10" s="19">
        <v>0</v>
      </c>
      <c r="K10" s="19">
        <v>0</v>
      </c>
      <c r="L10" s="19">
        <v>29.342506856815934</v>
      </c>
      <c r="M10" s="18">
        <v>466</v>
      </c>
      <c r="N10" s="19">
        <v>0.92996108949416345</v>
      </c>
      <c r="O10" s="19">
        <v>0.94523326572008115</v>
      </c>
      <c r="U10" s="15"/>
      <c r="V10" s="15"/>
      <c r="W10"/>
      <c r="X10"/>
    </row>
    <row r="11" spans="1:24" s="22" customFormat="1" ht="12.75" customHeight="1" thickBot="1" x14ac:dyDescent="0.3">
      <c r="A11" s="20" t="s">
        <v>37</v>
      </c>
      <c r="B11" s="21" t="s">
        <v>33</v>
      </c>
      <c r="C11" s="21" t="s">
        <v>38</v>
      </c>
      <c r="D11" s="18" t="s">
        <v>89</v>
      </c>
      <c r="E11" s="19">
        <v>0.7857142857142857</v>
      </c>
      <c r="F11" s="19">
        <v>1.064516129032258</v>
      </c>
      <c r="G11" s="19">
        <v>1.6285714285714286</v>
      </c>
      <c r="H11" s="19">
        <v>1.1521739130434783</v>
      </c>
      <c r="I11" s="19">
        <v>0.25892857142857145</v>
      </c>
      <c r="J11" s="19">
        <v>1.3424424153223937</v>
      </c>
      <c r="K11" s="19">
        <v>0</v>
      </c>
      <c r="L11" s="19">
        <v>29.342506856815934</v>
      </c>
      <c r="M11" s="18">
        <v>466</v>
      </c>
      <c r="N11" s="19">
        <v>0.92996108949416345</v>
      </c>
      <c r="O11" s="19">
        <v>0.94523326572008115</v>
      </c>
      <c r="U11" s="15"/>
      <c r="V11" s="15"/>
      <c r="W11"/>
      <c r="X11"/>
    </row>
    <row r="12" spans="1:24" s="22" customFormat="1" ht="12.75" customHeight="1" thickBot="1" x14ac:dyDescent="0.3">
      <c r="A12" s="20" t="s">
        <v>39</v>
      </c>
      <c r="B12" s="21" t="s">
        <v>33</v>
      </c>
      <c r="C12" s="21" t="s">
        <v>40</v>
      </c>
      <c r="D12" s="18" t="s">
        <v>89</v>
      </c>
      <c r="E12" s="19">
        <v>1.5625</v>
      </c>
      <c r="F12" s="19">
        <v>1.064516129032258</v>
      </c>
      <c r="G12" s="19">
        <v>1.6285714285714286</v>
      </c>
      <c r="H12" s="19">
        <v>1.1521739130434783</v>
      </c>
      <c r="I12" s="19">
        <v>0.5168539325842697</v>
      </c>
      <c r="J12" s="19">
        <v>3.1535116875450164</v>
      </c>
      <c r="K12" s="19">
        <v>0.12614046750180063</v>
      </c>
      <c r="L12" s="19">
        <v>29.342506856815934</v>
      </c>
      <c r="M12" s="18">
        <v>466</v>
      </c>
      <c r="N12" s="19">
        <v>0.92996108949416345</v>
      </c>
      <c r="O12" s="19">
        <v>0.94523326572008115</v>
      </c>
      <c r="U12" s="15"/>
      <c r="V12" s="15"/>
      <c r="W12"/>
      <c r="X12"/>
    </row>
    <row r="13" spans="1:24" s="22" customFormat="1" ht="12.75" customHeight="1" thickBot="1" x14ac:dyDescent="0.3">
      <c r="A13" s="20" t="s">
        <v>41</v>
      </c>
      <c r="B13" s="21" t="s">
        <v>33</v>
      </c>
      <c r="C13" s="21" t="s">
        <v>42</v>
      </c>
      <c r="D13" s="18" t="s">
        <v>89</v>
      </c>
      <c r="E13" s="19">
        <v>1.86</v>
      </c>
      <c r="F13" s="19">
        <v>1.064516129032258</v>
      </c>
      <c r="G13" s="19">
        <v>1.6285714285714286</v>
      </c>
      <c r="H13" s="19">
        <v>1.1521739130434783</v>
      </c>
      <c r="I13" s="19">
        <v>0.31060606060606061</v>
      </c>
      <c r="J13" s="19">
        <v>3.3872463981369414</v>
      </c>
      <c r="K13" s="19">
        <v>0.25495402996729671</v>
      </c>
      <c r="L13" s="19">
        <v>29.342506856815934</v>
      </c>
      <c r="M13" s="18">
        <v>466</v>
      </c>
      <c r="N13" s="19">
        <v>0.92996108949416345</v>
      </c>
      <c r="O13" s="19">
        <v>0.94523326572008115</v>
      </c>
      <c r="U13" s="15"/>
      <c r="V13" s="15"/>
      <c r="W13" s="23"/>
      <c r="X13" s="23"/>
    </row>
    <row r="14" spans="1:24" s="22" customFormat="1" ht="12.75" customHeight="1" thickBot="1" x14ac:dyDescent="0.3">
      <c r="A14" s="20" t="s">
        <v>43</v>
      </c>
      <c r="B14" s="21" t="s">
        <v>44</v>
      </c>
      <c r="C14" s="21" t="s">
        <v>45</v>
      </c>
      <c r="D14" s="18" t="s">
        <v>89</v>
      </c>
      <c r="E14" s="19">
        <v>0.33333333333333331</v>
      </c>
      <c r="F14" s="19">
        <v>1.4</v>
      </c>
      <c r="G14" s="19">
        <v>0.8</v>
      </c>
      <c r="H14" s="19">
        <v>0.5714285714285714</v>
      </c>
      <c r="I14" s="19">
        <v>3.3333333333333335</v>
      </c>
      <c r="J14" s="19">
        <v>1.0391877708383126</v>
      </c>
      <c r="K14" s="19">
        <v>0</v>
      </c>
      <c r="L14" s="19">
        <v>16.81228272836232</v>
      </c>
      <c r="M14" s="18">
        <v>466</v>
      </c>
      <c r="N14" s="19">
        <v>0.91176470588235292</v>
      </c>
      <c r="O14" s="19">
        <v>0.94523326572008115</v>
      </c>
      <c r="U14" s="15"/>
      <c r="V14" s="15"/>
      <c r="W14"/>
      <c r="X14"/>
    </row>
    <row r="15" spans="1:24" s="22" customFormat="1" ht="12.75" customHeight="1" thickBot="1" x14ac:dyDescent="0.3">
      <c r="A15" s="20" t="s">
        <v>46</v>
      </c>
      <c r="B15" s="21" t="s">
        <v>44</v>
      </c>
      <c r="C15" s="21" t="s">
        <v>47</v>
      </c>
      <c r="D15" s="18" t="s">
        <v>89</v>
      </c>
      <c r="E15" s="19">
        <v>0.42857142857142855</v>
      </c>
      <c r="F15" s="19">
        <v>1.4</v>
      </c>
      <c r="G15" s="19">
        <v>0.8</v>
      </c>
      <c r="H15" s="19">
        <v>0.5714285714285714</v>
      </c>
      <c r="I15" s="19">
        <v>1.6666666666666667</v>
      </c>
      <c r="J15" s="19">
        <v>1.9661687890366428</v>
      </c>
      <c r="K15" s="19">
        <v>0.65538959634554761</v>
      </c>
      <c r="L15" s="19">
        <v>16.81228272836232</v>
      </c>
      <c r="M15" s="18">
        <v>466</v>
      </c>
      <c r="N15" s="19">
        <v>0.91176470588235292</v>
      </c>
      <c r="O15" s="19">
        <v>0.94523326572008115</v>
      </c>
      <c r="U15" s="15"/>
      <c r="V15" s="15"/>
      <c r="W15" s="15"/>
      <c r="X15" s="15"/>
    </row>
    <row r="16" spans="1:24" s="22" customFormat="1" ht="12.75" customHeight="1" thickBot="1" x14ac:dyDescent="0.3">
      <c r="A16" s="20" t="s">
        <v>48</v>
      </c>
      <c r="B16" s="21" t="s">
        <v>44</v>
      </c>
      <c r="C16" s="21" t="s">
        <v>49</v>
      </c>
      <c r="D16" s="18" t="s">
        <v>90</v>
      </c>
      <c r="E16" s="19">
        <v>0</v>
      </c>
      <c r="F16" s="19">
        <v>1.4</v>
      </c>
      <c r="G16" s="19">
        <v>0.8</v>
      </c>
      <c r="H16" s="19">
        <v>0.5714285714285714</v>
      </c>
      <c r="I16" s="19">
        <v>0.33333333333333331</v>
      </c>
      <c r="J16" s="19">
        <v>0</v>
      </c>
      <c r="K16" s="19">
        <v>0</v>
      </c>
      <c r="L16" s="19">
        <v>16.81228272836232</v>
      </c>
      <c r="M16" s="18">
        <v>466</v>
      </c>
      <c r="N16" s="19">
        <v>0.91176470588235292</v>
      </c>
      <c r="O16" s="19">
        <v>0.94523326572008115</v>
      </c>
      <c r="U16" s="15"/>
      <c r="V16" s="15"/>
      <c r="W16" s="24"/>
      <c r="X16" s="24"/>
    </row>
    <row r="17" spans="1:24" s="22" customFormat="1" ht="12.75" customHeight="1" thickBot="1" x14ac:dyDescent="0.3">
      <c r="A17" s="20" t="s">
        <v>50</v>
      </c>
      <c r="B17" s="21" t="s">
        <v>44</v>
      </c>
      <c r="C17" s="21" t="s">
        <v>51</v>
      </c>
      <c r="D17" s="18" t="s">
        <v>90</v>
      </c>
      <c r="E17" s="19">
        <v>0</v>
      </c>
      <c r="F17" s="19">
        <v>1.4</v>
      </c>
      <c r="G17" s="19">
        <v>0.8</v>
      </c>
      <c r="H17" s="19">
        <v>0.5714285714285714</v>
      </c>
      <c r="I17" s="19">
        <v>0.125</v>
      </c>
      <c r="J17" s="19">
        <v>0</v>
      </c>
      <c r="K17" s="19">
        <v>0</v>
      </c>
      <c r="L17" s="19">
        <v>16.81228272836232</v>
      </c>
      <c r="M17" s="18">
        <v>466</v>
      </c>
      <c r="N17" s="19">
        <v>0.91176470588235292</v>
      </c>
      <c r="O17" s="19">
        <v>0.94523326572008115</v>
      </c>
      <c r="U17" s="15"/>
      <c r="V17" s="15"/>
      <c r="W17" s="24"/>
      <c r="X17" s="24"/>
    </row>
    <row r="18" spans="1:24" s="22" customFormat="1" ht="12.75" customHeight="1" thickBot="1" x14ac:dyDescent="0.3">
      <c r="A18" s="20" t="s">
        <v>52</v>
      </c>
      <c r="B18" s="21" t="s">
        <v>53</v>
      </c>
      <c r="C18" s="21" t="s">
        <v>54</v>
      </c>
      <c r="D18" s="18" t="s">
        <v>89</v>
      </c>
      <c r="E18" s="19">
        <v>11</v>
      </c>
      <c r="F18" s="19">
        <v>0.81818181818181823</v>
      </c>
      <c r="G18" s="19">
        <v>1.1707317073170731</v>
      </c>
      <c r="H18" s="19">
        <v>0.77419354838709675</v>
      </c>
      <c r="I18" s="19">
        <v>0.9285714285714286</v>
      </c>
      <c r="J18" s="19">
        <v>3.045277743172349</v>
      </c>
      <c r="K18" s="19">
        <v>0.55368686239497256</v>
      </c>
      <c r="L18" s="19">
        <v>17.358097552508244</v>
      </c>
      <c r="M18" s="18">
        <v>466</v>
      </c>
      <c r="N18" s="19">
        <v>1.05</v>
      </c>
      <c r="O18" s="19">
        <v>0.94523326572008115</v>
      </c>
      <c r="U18" s="15"/>
      <c r="V18" s="15"/>
      <c r="W18" s="15"/>
      <c r="X18" s="15"/>
    </row>
    <row r="19" spans="1:24" s="22" customFormat="1" ht="12.75" customHeight="1" thickBot="1" x14ac:dyDescent="0.3">
      <c r="A19" s="20" t="s">
        <v>55</v>
      </c>
      <c r="B19" s="21" t="s">
        <v>53</v>
      </c>
      <c r="C19" s="21" t="s">
        <v>56</v>
      </c>
      <c r="D19" s="18" t="s">
        <v>89</v>
      </c>
      <c r="E19" s="19">
        <v>0.33333333333333331</v>
      </c>
      <c r="F19" s="19">
        <v>0.81818181818181823</v>
      </c>
      <c r="G19" s="19">
        <v>1.1707317073170731</v>
      </c>
      <c r="H19" s="19">
        <v>0.77419354838709675</v>
      </c>
      <c r="I19" s="19">
        <v>0.5714285714285714</v>
      </c>
      <c r="J19" s="19">
        <v>0.83307646808900582</v>
      </c>
      <c r="K19" s="19">
        <v>0.41653823404450291</v>
      </c>
      <c r="L19" s="19">
        <v>17.358097552508244</v>
      </c>
      <c r="M19" s="18">
        <v>466</v>
      </c>
      <c r="N19" s="19">
        <v>1.05</v>
      </c>
      <c r="O19" s="19">
        <v>0.94523326572008115</v>
      </c>
      <c r="U19" s="15"/>
      <c r="V19" s="15"/>
      <c r="W19" s="15"/>
      <c r="X19" s="15"/>
    </row>
    <row r="20" spans="1:24" s="22" customFormat="1" ht="12.75" customHeight="1" thickBot="1" x14ac:dyDescent="0.3">
      <c r="A20" s="20" t="s">
        <v>57</v>
      </c>
      <c r="B20" s="21" t="s">
        <v>53</v>
      </c>
      <c r="C20" s="21" t="s">
        <v>58</v>
      </c>
      <c r="D20" s="18" t="s">
        <v>89</v>
      </c>
      <c r="E20" s="19">
        <v>0.49624060150375937</v>
      </c>
      <c r="F20" s="19">
        <v>0.81818181818181823</v>
      </c>
      <c r="G20" s="19">
        <v>1.1707317073170731</v>
      </c>
      <c r="H20" s="19">
        <v>0.77419354838709675</v>
      </c>
      <c r="I20" s="19">
        <v>0.35597826086956524</v>
      </c>
      <c r="J20" s="19">
        <v>9.8734699861472226</v>
      </c>
      <c r="K20" s="19">
        <v>0.89758818055883838</v>
      </c>
      <c r="L20" s="19">
        <v>17.358097552508244</v>
      </c>
      <c r="M20" s="18">
        <v>466</v>
      </c>
      <c r="N20" s="19">
        <v>1.05</v>
      </c>
      <c r="O20" s="19">
        <v>0.94523326572008115</v>
      </c>
    </row>
    <row r="21" spans="1:24" s="22" customFormat="1" ht="12.75" customHeight="1" thickBot="1" x14ac:dyDescent="0.3">
      <c r="A21" s="20" t="s">
        <v>59</v>
      </c>
      <c r="B21" s="21" t="s">
        <v>60</v>
      </c>
      <c r="C21" s="21" t="s">
        <v>61</v>
      </c>
      <c r="D21" s="18" t="s">
        <v>89</v>
      </c>
      <c r="E21" s="19">
        <v>0.55555555555555558</v>
      </c>
      <c r="F21" s="19">
        <v>0.66666666666666663</v>
      </c>
      <c r="G21" s="19">
        <v>2</v>
      </c>
      <c r="H21" s="19">
        <v>1</v>
      </c>
      <c r="I21" s="19">
        <v>0.375</v>
      </c>
      <c r="J21" s="19">
        <v>0.57402579212689187</v>
      </c>
      <c r="K21" s="19">
        <v>0</v>
      </c>
      <c r="L21" s="19">
        <v>22.534703443302686</v>
      </c>
      <c r="M21" s="18">
        <v>466</v>
      </c>
      <c r="N21" s="19">
        <v>0.8035714285714286</v>
      </c>
      <c r="O21" s="19">
        <v>0.94523326572008115</v>
      </c>
    </row>
    <row r="22" spans="1:24" s="22" customFormat="1" ht="12.75" customHeight="1" thickBot="1" x14ac:dyDescent="0.3">
      <c r="A22" s="20" t="s">
        <v>62</v>
      </c>
      <c r="B22" s="21" t="s">
        <v>60</v>
      </c>
      <c r="C22" s="21" t="s">
        <v>63</v>
      </c>
      <c r="D22" s="18" t="s">
        <v>90</v>
      </c>
      <c r="E22" s="19">
        <v>5</v>
      </c>
      <c r="F22" s="19">
        <v>0.66666666666666663</v>
      </c>
      <c r="G22" s="19">
        <v>2</v>
      </c>
      <c r="H22" s="19">
        <v>1</v>
      </c>
      <c r="I22" s="19">
        <v>0.12121212121212122</v>
      </c>
      <c r="J22" s="19">
        <v>2.7064917912103974</v>
      </c>
      <c r="K22" s="19">
        <v>0</v>
      </c>
      <c r="L22" s="19">
        <v>22.534703443302686</v>
      </c>
      <c r="M22" s="18">
        <v>466</v>
      </c>
      <c r="N22" s="19">
        <v>0.8035714285714286</v>
      </c>
      <c r="O22" s="19">
        <v>0.94523326572008115</v>
      </c>
    </row>
    <row r="23" spans="1:24" s="22" customFormat="1" ht="12.75" customHeight="1" thickBot="1" x14ac:dyDescent="0.3">
      <c r="A23" s="20" t="s">
        <v>64</v>
      </c>
      <c r="B23" s="21" t="s">
        <v>65</v>
      </c>
      <c r="C23" s="21" t="s">
        <v>66</v>
      </c>
      <c r="D23" s="18" t="s">
        <v>89</v>
      </c>
      <c r="E23" s="19">
        <v>1.0576923076923077</v>
      </c>
      <c r="F23" s="19">
        <v>0.78260869565217395</v>
      </c>
      <c r="G23" s="19">
        <v>1</v>
      </c>
      <c r="H23" s="19">
        <v>0.91304347826086951</v>
      </c>
      <c r="I23" s="19">
        <v>0.57446808510638303</v>
      </c>
      <c r="J23" s="19">
        <v>4.6357052129769407</v>
      </c>
      <c r="K23" s="19">
        <v>0.2528566479805604</v>
      </c>
      <c r="L23" s="19">
        <v>27.770500392978782</v>
      </c>
      <c r="M23" s="18">
        <v>466</v>
      </c>
      <c r="N23" s="19">
        <v>1.2325581395348837</v>
      </c>
      <c r="O23" s="19">
        <v>0.94523326572008115</v>
      </c>
    </row>
    <row r="24" spans="1:24" s="22" customFormat="1" ht="12.75" customHeight="1" thickBot="1" x14ac:dyDescent="0.3">
      <c r="A24" s="20" t="s">
        <v>67</v>
      </c>
      <c r="B24" s="21" t="s">
        <v>68</v>
      </c>
      <c r="C24" s="21" t="s">
        <v>69</v>
      </c>
      <c r="D24" s="18" t="s">
        <v>90</v>
      </c>
      <c r="E24" s="19">
        <v>1</v>
      </c>
      <c r="F24" s="19">
        <v>0.92592592592592593</v>
      </c>
      <c r="G24" s="19">
        <v>0.78125</v>
      </c>
      <c r="H24" s="19">
        <v>1.0588235294117647</v>
      </c>
      <c r="I24" s="19">
        <v>1.5</v>
      </c>
      <c r="J24" s="19">
        <v>1.5003225693524107</v>
      </c>
      <c r="K24" s="19">
        <v>0</v>
      </c>
      <c r="L24" s="19">
        <v>9.1915988786249372</v>
      </c>
      <c r="M24" s="18">
        <v>466</v>
      </c>
      <c r="N24" s="19">
        <v>1.0666666666666667</v>
      </c>
      <c r="O24" s="19">
        <v>0.94523326572008115</v>
      </c>
    </row>
    <row r="25" spans="1:24" s="22" customFormat="1" ht="12.75" customHeight="1" thickBot="1" x14ac:dyDescent="0.3">
      <c r="A25" s="20" t="s">
        <v>70</v>
      </c>
      <c r="B25" s="21" t="s">
        <v>68</v>
      </c>
      <c r="C25" s="21" t="s">
        <v>71</v>
      </c>
      <c r="D25" s="18" t="s">
        <v>89</v>
      </c>
      <c r="E25" s="19">
        <v>1.4285714285714286</v>
      </c>
      <c r="F25" s="19">
        <v>0.92592592592592593</v>
      </c>
      <c r="G25" s="19">
        <v>0.78125</v>
      </c>
      <c r="H25" s="19">
        <v>1.0588235294117647</v>
      </c>
      <c r="I25" s="19">
        <v>0.85</v>
      </c>
      <c r="J25" s="19">
        <v>2.8823178447180084</v>
      </c>
      <c r="K25" s="19">
        <v>0</v>
      </c>
      <c r="L25" s="19">
        <v>9.1915988786249372</v>
      </c>
      <c r="M25" s="18">
        <v>466</v>
      </c>
      <c r="N25" s="19">
        <v>1.0666666666666667</v>
      </c>
      <c r="O25" s="19">
        <v>0.94523326572008115</v>
      </c>
    </row>
    <row r="26" spans="1:24" s="22" customFormat="1" ht="12.75" customHeight="1" thickBot="1" x14ac:dyDescent="0.3">
      <c r="A26" s="25" t="s">
        <v>72</v>
      </c>
      <c r="B26" s="26" t="s">
        <v>68</v>
      </c>
      <c r="C26" s="26" t="s">
        <v>73</v>
      </c>
      <c r="D26" s="18" t="s">
        <v>89</v>
      </c>
      <c r="E26" s="19">
        <v>0.82962962962962961</v>
      </c>
      <c r="F26" s="19">
        <v>0.92592592592592593</v>
      </c>
      <c r="G26" s="19">
        <v>0.78125</v>
      </c>
      <c r="H26" s="19">
        <v>1.0588235294117647</v>
      </c>
      <c r="I26" s="19">
        <v>0.88842975206611574</v>
      </c>
      <c r="J26" s="19">
        <v>30.573359684657632</v>
      </c>
      <c r="K26" s="19">
        <v>1.6378585545352302</v>
      </c>
      <c r="L26" s="19">
        <v>9.1915988786249372</v>
      </c>
      <c r="M26" s="18">
        <v>466</v>
      </c>
      <c r="N26" s="19">
        <v>1.0666666666666667</v>
      </c>
      <c r="O26" s="19">
        <v>0.94523326572008115</v>
      </c>
    </row>
    <row r="27" spans="1:24" s="22" customFormat="1" ht="12.75" customHeight="1" x14ac:dyDescent="0.25">
      <c r="A27" s="22" t="s">
        <v>111</v>
      </c>
    </row>
    <row r="28" spans="1:24" s="22" customFormat="1" ht="12.75" customHeight="1" x14ac:dyDescent="0.25">
      <c r="A28" s="22" t="s">
        <v>121</v>
      </c>
    </row>
    <row r="29" spans="1:24" s="22" customFormat="1" ht="12.75" customHeight="1" x14ac:dyDescent="0.25">
      <c r="A29" s="22" t="s">
        <v>122</v>
      </c>
    </row>
    <row r="30" spans="1:24" s="22" customFormat="1" ht="12.75" customHeight="1" x14ac:dyDescent="0.25">
      <c r="A30" s="22" t="s">
        <v>123</v>
      </c>
    </row>
    <row r="31" spans="1:24" s="22" customFormat="1" ht="12.75" customHeight="1" x14ac:dyDescent="0.25">
      <c r="A31" s="22" t="s">
        <v>124</v>
      </c>
    </row>
    <row r="32" spans="1:24" s="22" customFormat="1" ht="12.75" customHeight="1" x14ac:dyDescent="0.25">
      <c r="A32" s="22" t="s">
        <v>125</v>
      </c>
    </row>
    <row r="33" spans="4:15" s="22" customFormat="1" ht="12.75" customHeight="1" x14ac:dyDescent="0.25"/>
    <row r="34" spans="4:15" s="22" customFormat="1" ht="12.75" customHeight="1" x14ac:dyDescent="0.25">
      <c r="D34" s="48" t="s">
        <v>74</v>
      </c>
      <c r="E34" s="49">
        <v>1</v>
      </c>
      <c r="F34" s="49">
        <v>1</v>
      </c>
      <c r="G34" s="49">
        <v>1</v>
      </c>
      <c r="H34" s="49">
        <v>1</v>
      </c>
      <c r="I34" s="49">
        <v>0.25</v>
      </c>
      <c r="J34" s="49">
        <v>2.5</v>
      </c>
      <c r="K34" s="49">
        <v>0.15</v>
      </c>
      <c r="L34" s="49">
        <v>30</v>
      </c>
      <c r="M34" s="49">
        <v>700</v>
      </c>
      <c r="N34" s="49">
        <v>1.0009999999999999</v>
      </c>
      <c r="O34" s="49">
        <v>1.0009999999999999</v>
      </c>
    </row>
    <row r="35" spans="4:15" s="22" customFormat="1" ht="12.75" customHeight="1" x14ac:dyDescent="0.25">
      <c r="D35" s="48" t="s">
        <v>75</v>
      </c>
      <c r="E35" s="49">
        <v>1.5</v>
      </c>
      <c r="F35" s="49">
        <v>1.5</v>
      </c>
      <c r="G35" s="49">
        <v>1.5</v>
      </c>
      <c r="H35" s="49">
        <v>1.5</v>
      </c>
      <c r="I35" s="49">
        <v>0.5</v>
      </c>
      <c r="J35" s="49">
        <v>5</v>
      </c>
      <c r="K35" s="49">
        <v>1</v>
      </c>
      <c r="L35" s="49">
        <v>10</v>
      </c>
      <c r="M35" s="49">
        <v>400</v>
      </c>
      <c r="N35" s="49">
        <v>0.75</v>
      </c>
      <c r="O35" s="49">
        <v>0.75</v>
      </c>
    </row>
    <row r="36" spans="4:15" s="22" customFormat="1" ht="12.75" customHeight="1" x14ac:dyDescent="0.25">
      <c r="D36" s="48" t="s">
        <v>76</v>
      </c>
      <c r="E36" s="50">
        <v>2.5</v>
      </c>
      <c r="F36" s="50">
        <v>2.5</v>
      </c>
      <c r="G36" s="50">
        <v>2.5</v>
      </c>
      <c r="H36" s="50">
        <v>2.5</v>
      </c>
      <c r="I36" s="50">
        <v>0.75</v>
      </c>
      <c r="J36" s="50">
        <v>15</v>
      </c>
      <c r="K36" s="50">
        <v>2.5</v>
      </c>
      <c r="L36" s="50">
        <v>2.5</v>
      </c>
      <c r="M36" s="51">
        <v>200</v>
      </c>
      <c r="N36" s="49">
        <v>0.5</v>
      </c>
      <c r="O36" s="49">
        <v>0.6</v>
      </c>
    </row>
    <row r="37" spans="4:15" s="22" customFormat="1" ht="12.75" customHeight="1" x14ac:dyDescent="0.25">
      <c r="D37" s="48" t="s">
        <v>77</v>
      </c>
      <c r="E37" s="50">
        <v>9.9999999999999997E+98</v>
      </c>
      <c r="F37" s="50">
        <v>9.9999999999999997E+98</v>
      </c>
      <c r="G37" s="50">
        <v>9.9999999999999997E+98</v>
      </c>
      <c r="H37" s="50">
        <v>9.9999999999999997E+98</v>
      </c>
      <c r="I37" s="50">
        <v>9.9999999999999997E+98</v>
      </c>
      <c r="J37" s="50">
        <v>9.9999999999999997E+98</v>
      </c>
      <c r="K37" s="50">
        <v>9.9999999999999997E+98</v>
      </c>
      <c r="L37" s="50">
        <v>0</v>
      </c>
      <c r="M37" s="51">
        <v>0</v>
      </c>
      <c r="N37" s="49">
        <v>0</v>
      </c>
      <c r="O37" s="49">
        <v>0</v>
      </c>
    </row>
    <row r="38" spans="4:15" s="22" customFormat="1" ht="12.75" customHeight="1" x14ac:dyDescent="0.25"/>
    <row r="39" spans="4:15" s="22" customFormat="1" ht="12.75" customHeight="1" x14ac:dyDescent="0.25"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4:15" s="22" customFormat="1" ht="12.75" customHeight="1" x14ac:dyDescent="0.25"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4:15" s="22" customFormat="1" ht="12.75" customHeight="1" x14ac:dyDescent="0.25">
      <c r="E41"/>
      <c r="F41"/>
      <c r="G41"/>
      <c r="H41"/>
      <c r="I41"/>
      <c r="J41"/>
      <c r="K41"/>
      <c r="L41"/>
      <c r="M41" s="24"/>
      <c r="N41" s="15"/>
      <c r="O41" s="15"/>
    </row>
    <row r="42" spans="4:15" s="22" customFormat="1" ht="12.75" customHeight="1" x14ac:dyDescent="0.25">
      <c r="E42"/>
      <c r="F42"/>
      <c r="G42"/>
      <c r="H42"/>
      <c r="I42"/>
      <c r="J42"/>
      <c r="K42"/>
      <c r="L42"/>
      <c r="M42" s="24"/>
      <c r="N42" s="15"/>
      <c r="O42" s="15"/>
    </row>
    <row r="43" spans="4:15" s="22" customFormat="1" ht="12.75" customHeight="1" x14ac:dyDescent="0.25"/>
    <row r="44" spans="4:15" s="22" customFormat="1" ht="12.75" customHeight="1" x14ac:dyDescent="0.25"/>
    <row r="45" spans="4:15" s="22" customFormat="1" ht="12.75" customHeight="1" x14ac:dyDescent="0.25"/>
    <row r="46" spans="4:15" s="22" customFormat="1" ht="12.75" customHeight="1" x14ac:dyDescent="0.25"/>
    <row r="47" spans="4:15" s="22" customFormat="1" ht="12.75" customHeight="1" x14ac:dyDescent="0.25"/>
    <row r="48" spans="4:15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7" customFormat="1" ht="12.75" customHeight="1" x14ac:dyDescent="0.25"/>
    <row r="159" s="27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5.75" customHeight="1" x14ac:dyDescent="0.25"/>
    <row r="510" s="22" customFormat="1" ht="17.25" customHeight="1" x14ac:dyDescent="0.25"/>
  </sheetData>
  <sheetProtection selectLockedCells="1"/>
  <mergeCells count="20">
    <mergeCell ref="D1:J1"/>
    <mergeCell ref="A5:A6"/>
    <mergeCell ref="B5:B6"/>
    <mergeCell ref="C5:C6"/>
    <mergeCell ref="D5:D6"/>
    <mergeCell ref="E5:E6"/>
    <mergeCell ref="L5:L6"/>
    <mergeCell ref="M5:M6"/>
    <mergeCell ref="N5:N6"/>
    <mergeCell ref="O5:O6"/>
    <mergeCell ref="E2:H2"/>
    <mergeCell ref="J2:K2"/>
    <mergeCell ref="L2:M2"/>
    <mergeCell ref="N2:O2"/>
    <mergeCell ref="F5:F6"/>
    <mergeCell ref="G5:G6"/>
    <mergeCell ref="H5:H6"/>
    <mergeCell ref="I5:I6"/>
    <mergeCell ref="J5:J6"/>
    <mergeCell ref="K5:K6"/>
  </mergeCells>
  <conditionalFormatting sqref="D7:D26">
    <cfRule type="cellIs" dxfId="23" priority="9" operator="equal">
      <formula>"Laranja"</formula>
    </cfRule>
    <cfRule type="cellIs" dxfId="22" priority="10" operator="equal">
      <formula>"Amarela"</formula>
    </cfRule>
    <cfRule type="cellIs" dxfId="21" priority="11" operator="equal">
      <formula>"Preta"</formula>
    </cfRule>
    <cfRule type="cellIs" dxfId="20" priority="12" operator="equal">
      <formula>"Vermelha"</formula>
    </cfRule>
  </conditionalFormatting>
  <conditionalFormatting sqref="E7:K26">
    <cfRule type="cellIs" dxfId="19" priority="5" stopIfTrue="1" operator="lessThan">
      <formula>E$34</formula>
    </cfRule>
    <cfRule type="cellIs" dxfId="18" priority="6" stopIfTrue="1" operator="lessThan">
      <formula>E$35</formula>
    </cfRule>
    <cfRule type="cellIs" dxfId="17" priority="7" stopIfTrue="1" operator="lessThan">
      <formula>E$36</formula>
    </cfRule>
    <cfRule type="cellIs" dxfId="16" priority="8" operator="lessThan">
      <formula>E$37</formula>
    </cfRule>
  </conditionalFormatting>
  <conditionalFormatting sqref="L7:O26">
    <cfRule type="cellIs" dxfId="15" priority="1" stopIfTrue="1" operator="greaterThan">
      <formula>L$34</formula>
    </cfRule>
    <cfRule type="cellIs" dxfId="14" priority="2" stopIfTrue="1" operator="greaterThan">
      <formula>L$35</formula>
    </cfRule>
    <cfRule type="cellIs" dxfId="13" priority="3" stopIfTrue="1" operator="greaterThan">
      <formula>L$36</formula>
    </cfRule>
    <cfRule type="cellIs" dxfId="12" priority="4" operator="greaterThan">
      <formula>L$37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0"/>
  <sheetViews>
    <sheetView showGridLines="0" zoomScaleNormal="100" zoomScaleSheetLayoutView="100" workbookViewId="0">
      <selection activeCell="A35" sqref="A35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1.140625" style="1" customWidth="1"/>
    <col min="5" max="5" width="15.28515625" style="1" customWidth="1"/>
    <col min="6" max="6" width="17.5703125" style="1" customWidth="1"/>
    <col min="7" max="8" width="16.28515625" style="1" customWidth="1"/>
    <col min="9" max="9" width="20.5703125" style="1" customWidth="1"/>
    <col min="10" max="10" width="19.42578125" style="1" customWidth="1"/>
    <col min="11" max="15" width="16.28515625" style="1" customWidth="1"/>
    <col min="16" max="17" width="19.140625" style="1" customWidth="1"/>
    <col min="18" max="180" width="9.28515625" style="1"/>
    <col min="181" max="181" width="7.5703125" style="1" customWidth="1"/>
    <col min="182" max="182" width="22.28515625" style="1" customWidth="1"/>
    <col min="183" max="183" width="14.28515625" style="1" bestFit="1" customWidth="1"/>
    <col min="184" max="184" width="5.140625" style="1" customWidth="1"/>
    <col min="185" max="185" width="27.28515625" style="1" customWidth="1"/>
    <col min="186" max="186" width="13.7109375" style="1" customWidth="1"/>
    <col min="187" max="187" width="19.7109375" style="1" customWidth="1"/>
    <col min="188" max="188" width="14.85546875" style="1" bestFit="1" customWidth="1"/>
    <col min="189" max="191" width="9.28515625" style="1"/>
    <col min="192" max="192" width="41.7109375" style="1" customWidth="1"/>
    <col min="193" max="193" width="17.85546875" style="1" bestFit="1" customWidth="1"/>
    <col min="194" max="436" width="9.28515625" style="1"/>
    <col min="437" max="437" width="7.5703125" style="1" customWidth="1"/>
    <col min="438" max="438" width="22.28515625" style="1" customWidth="1"/>
    <col min="439" max="439" width="14.28515625" style="1" bestFit="1" customWidth="1"/>
    <col min="440" max="440" width="5.140625" style="1" customWidth="1"/>
    <col min="441" max="441" width="27.28515625" style="1" customWidth="1"/>
    <col min="442" max="442" width="13.7109375" style="1" customWidth="1"/>
    <col min="443" max="443" width="19.7109375" style="1" customWidth="1"/>
    <col min="444" max="444" width="14.85546875" style="1" bestFit="1" customWidth="1"/>
    <col min="445" max="447" width="9.28515625" style="1"/>
    <col min="448" max="448" width="41.7109375" style="1" customWidth="1"/>
    <col min="449" max="449" width="17.85546875" style="1" bestFit="1" customWidth="1"/>
    <col min="450" max="692" width="9.28515625" style="1"/>
    <col min="693" max="693" width="7.5703125" style="1" customWidth="1"/>
    <col min="694" max="694" width="22.28515625" style="1" customWidth="1"/>
    <col min="695" max="695" width="14.28515625" style="1" bestFit="1" customWidth="1"/>
    <col min="696" max="696" width="5.140625" style="1" customWidth="1"/>
    <col min="697" max="697" width="27.28515625" style="1" customWidth="1"/>
    <col min="698" max="698" width="13.7109375" style="1" customWidth="1"/>
    <col min="699" max="699" width="19.7109375" style="1" customWidth="1"/>
    <col min="700" max="700" width="14.85546875" style="1" bestFit="1" customWidth="1"/>
    <col min="701" max="703" width="9.28515625" style="1"/>
    <col min="704" max="704" width="41.7109375" style="1" customWidth="1"/>
    <col min="705" max="705" width="17.85546875" style="1" bestFit="1" customWidth="1"/>
    <col min="706" max="948" width="9.28515625" style="1"/>
    <col min="949" max="949" width="7.5703125" style="1" customWidth="1"/>
    <col min="950" max="950" width="22.28515625" style="1" customWidth="1"/>
    <col min="951" max="951" width="14.28515625" style="1" bestFit="1" customWidth="1"/>
    <col min="952" max="952" width="5.140625" style="1" customWidth="1"/>
    <col min="953" max="953" width="27.28515625" style="1" customWidth="1"/>
    <col min="954" max="954" width="13.7109375" style="1" customWidth="1"/>
    <col min="955" max="955" width="19.7109375" style="1" customWidth="1"/>
    <col min="956" max="956" width="14.85546875" style="1" bestFit="1" customWidth="1"/>
    <col min="957" max="959" width="9.28515625" style="1"/>
    <col min="960" max="960" width="41.7109375" style="1" customWidth="1"/>
    <col min="961" max="961" width="17.85546875" style="1" bestFit="1" customWidth="1"/>
    <col min="962" max="1204" width="9.28515625" style="1"/>
    <col min="1205" max="1205" width="7.5703125" style="1" customWidth="1"/>
    <col min="1206" max="1206" width="22.28515625" style="1" customWidth="1"/>
    <col min="1207" max="1207" width="14.28515625" style="1" bestFit="1" customWidth="1"/>
    <col min="1208" max="1208" width="5.140625" style="1" customWidth="1"/>
    <col min="1209" max="1209" width="27.28515625" style="1" customWidth="1"/>
    <col min="1210" max="1210" width="13.7109375" style="1" customWidth="1"/>
    <col min="1211" max="1211" width="19.7109375" style="1" customWidth="1"/>
    <col min="1212" max="1212" width="14.85546875" style="1" bestFit="1" customWidth="1"/>
    <col min="1213" max="1215" width="9.28515625" style="1"/>
    <col min="1216" max="1216" width="41.7109375" style="1" customWidth="1"/>
    <col min="1217" max="1217" width="17.85546875" style="1" bestFit="1" customWidth="1"/>
    <col min="1218" max="1460" width="9.28515625" style="1"/>
    <col min="1461" max="1461" width="7.5703125" style="1" customWidth="1"/>
    <col min="1462" max="1462" width="22.28515625" style="1" customWidth="1"/>
    <col min="1463" max="1463" width="14.28515625" style="1" bestFit="1" customWidth="1"/>
    <col min="1464" max="1464" width="5.140625" style="1" customWidth="1"/>
    <col min="1465" max="1465" width="27.28515625" style="1" customWidth="1"/>
    <col min="1466" max="1466" width="13.7109375" style="1" customWidth="1"/>
    <col min="1467" max="1467" width="19.7109375" style="1" customWidth="1"/>
    <col min="1468" max="1468" width="14.85546875" style="1" bestFit="1" customWidth="1"/>
    <col min="1469" max="1471" width="9.28515625" style="1"/>
    <col min="1472" max="1472" width="41.7109375" style="1" customWidth="1"/>
    <col min="1473" max="1473" width="17.85546875" style="1" bestFit="1" customWidth="1"/>
    <col min="1474" max="1716" width="9.28515625" style="1"/>
    <col min="1717" max="1717" width="7.5703125" style="1" customWidth="1"/>
    <col min="1718" max="1718" width="22.28515625" style="1" customWidth="1"/>
    <col min="1719" max="1719" width="14.28515625" style="1" bestFit="1" customWidth="1"/>
    <col min="1720" max="1720" width="5.140625" style="1" customWidth="1"/>
    <col min="1721" max="1721" width="27.28515625" style="1" customWidth="1"/>
    <col min="1722" max="1722" width="13.7109375" style="1" customWidth="1"/>
    <col min="1723" max="1723" width="19.7109375" style="1" customWidth="1"/>
    <col min="1724" max="1724" width="14.85546875" style="1" bestFit="1" customWidth="1"/>
    <col min="1725" max="1727" width="9.28515625" style="1"/>
    <col min="1728" max="1728" width="41.7109375" style="1" customWidth="1"/>
    <col min="1729" max="1729" width="17.85546875" style="1" bestFit="1" customWidth="1"/>
    <col min="1730" max="1972" width="9.28515625" style="1"/>
    <col min="1973" max="1973" width="7.5703125" style="1" customWidth="1"/>
    <col min="1974" max="1974" width="22.28515625" style="1" customWidth="1"/>
    <col min="1975" max="1975" width="14.28515625" style="1" bestFit="1" customWidth="1"/>
    <col min="1976" max="1976" width="5.140625" style="1" customWidth="1"/>
    <col min="1977" max="1977" width="27.28515625" style="1" customWidth="1"/>
    <col min="1978" max="1978" width="13.7109375" style="1" customWidth="1"/>
    <col min="1979" max="1979" width="19.7109375" style="1" customWidth="1"/>
    <col min="1980" max="1980" width="14.85546875" style="1" bestFit="1" customWidth="1"/>
    <col min="1981" max="1983" width="9.28515625" style="1"/>
    <col min="1984" max="1984" width="41.7109375" style="1" customWidth="1"/>
    <col min="1985" max="1985" width="17.85546875" style="1" bestFit="1" customWidth="1"/>
    <col min="1986" max="2228" width="9.28515625" style="1"/>
    <col min="2229" max="2229" width="7.5703125" style="1" customWidth="1"/>
    <col min="2230" max="2230" width="22.28515625" style="1" customWidth="1"/>
    <col min="2231" max="2231" width="14.28515625" style="1" bestFit="1" customWidth="1"/>
    <col min="2232" max="2232" width="5.140625" style="1" customWidth="1"/>
    <col min="2233" max="2233" width="27.28515625" style="1" customWidth="1"/>
    <col min="2234" max="2234" width="13.7109375" style="1" customWidth="1"/>
    <col min="2235" max="2235" width="19.7109375" style="1" customWidth="1"/>
    <col min="2236" max="2236" width="14.85546875" style="1" bestFit="1" customWidth="1"/>
    <col min="2237" max="2239" width="9.28515625" style="1"/>
    <col min="2240" max="2240" width="41.7109375" style="1" customWidth="1"/>
    <col min="2241" max="2241" width="17.85546875" style="1" bestFit="1" customWidth="1"/>
    <col min="2242" max="2484" width="9.28515625" style="1"/>
    <col min="2485" max="2485" width="7.5703125" style="1" customWidth="1"/>
    <col min="2486" max="2486" width="22.28515625" style="1" customWidth="1"/>
    <col min="2487" max="2487" width="14.28515625" style="1" bestFit="1" customWidth="1"/>
    <col min="2488" max="2488" width="5.140625" style="1" customWidth="1"/>
    <col min="2489" max="2489" width="27.28515625" style="1" customWidth="1"/>
    <col min="2490" max="2490" width="13.7109375" style="1" customWidth="1"/>
    <col min="2491" max="2491" width="19.7109375" style="1" customWidth="1"/>
    <col min="2492" max="2492" width="14.85546875" style="1" bestFit="1" customWidth="1"/>
    <col min="2493" max="2495" width="9.28515625" style="1"/>
    <col min="2496" max="2496" width="41.7109375" style="1" customWidth="1"/>
    <col min="2497" max="2497" width="17.85546875" style="1" bestFit="1" customWidth="1"/>
    <col min="2498" max="2740" width="9.28515625" style="1"/>
    <col min="2741" max="2741" width="7.5703125" style="1" customWidth="1"/>
    <col min="2742" max="2742" width="22.28515625" style="1" customWidth="1"/>
    <col min="2743" max="2743" width="14.28515625" style="1" bestFit="1" customWidth="1"/>
    <col min="2744" max="2744" width="5.140625" style="1" customWidth="1"/>
    <col min="2745" max="2745" width="27.28515625" style="1" customWidth="1"/>
    <col min="2746" max="2746" width="13.7109375" style="1" customWidth="1"/>
    <col min="2747" max="2747" width="19.7109375" style="1" customWidth="1"/>
    <col min="2748" max="2748" width="14.85546875" style="1" bestFit="1" customWidth="1"/>
    <col min="2749" max="2751" width="9.28515625" style="1"/>
    <col min="2752" max="2752" width="41.7109375" style="1" customWidth="1"/>
    <col min="2753" max="2753" width="17.85546875" style="1" bestFit="1" customWidth="1"/>
    <col min="2754" max="2996" width="9.28515625" style="1"/>
    <col min="2997" max="2997" width="7.5703125" style="1" customWidth="1"/>
    <col min="2998" max="2998" width="22.28515625" style="1" customWidth="1"/>
    <col min="2999" max="2999" width="14.28515625" style="1" bestFit="1" customWidth="1"/>
    <col min="3000" max="3000" width="5.140625" style="1" customWidth="1"/>
    <col min="3001" max="3001" width="27.28515625" style="1" customWidth="1"/>
    <col min="3002" max="3002" width="13.7109375" style="1" customWidth="1"/>
    <col min="3003" max="3003" width="19.7109375" style="1" customWidth="1"/>
    <col min="3004" max="3004" width="14.85546875" style="1" bestFit="1" customWidth="1"/>
    <col min="3005" max="3007" width="9.28515625" style="1"/>
    <col min="3008" max="3008" width="41.7109375" style="1" customWidth="1"/>
    <col min="3009" max="3009" width="17.85546875" style="1" bestFit="1" customWidth="1"/>
    <col min="3010" max="3252" width="9.28515625" style="1"/>
    <col min="3253" max="3253" width="7.5703125" style="1" customWidth="1"/>
    <col min="3254" max="3254" width="22.28515625" style="1" customWidth="1"/>
    <col min="3255" max="3255" width="14.28515625" style="1" bestFit="1" customWidth="1"/>
    <col min="3256" max="3256" width="5.140625" style="1" customWidth="1"/>
    <col min="3257" max="3257" width="27.28515625" style="1" customWidth="1"/>
    <col min="3258" max="3258" width="13.7109375" style="1" customWidth="1"/>
    <col min="3259" max="3259" width="19.7109375" style="1" customWidth="1"/>
    <col min="3260" max="3260" width="14.85546875" style="1" bestFit="1" customWidth="1"/>
    <col min="3261" max="3263" width="9.28515625" style="1"/>
    <col min="3264" max="3264" width="41.7109375" style="1" customWidth="1"/>
    <col min="3265" max="3265" width="17.85546875" style="1" bestFit="1" customWidth="1"/>
    <col min="3266" max="3508" width="9.28515625" style="1"/>
    <col min="3509" max="3509" width="7.5703125" style="1" customWidth="1"/>
    <col min="3510" max="3510" width="22.28515625" style="1" customWidth="1"/>
    <col min="3511" max="3511" width="14.28515625" style="1" bestFit="1" customWidth="1"/>
    <col min="3512" max="3512" width="5.140625" style="1" customWidth="1"/>
    <col min="3513" max="3513" width="27.28515625" style="1" customWidth="1"/>
    <col min="3514" max="3514" width="13.7109375" style="1" customWidth="1"/>
    <col min="3515" max="3515" width="19.7109375" style="1" customWidth="1"/>
    <col min="3516" max="3516" width="14.85546875" style="1" bestFit="1" customWidth="1"/>
    <col min="3517" max="3519" width="9.28515625" style="1"/>
    <col min="3520" max="3520" width="41.7109375" style="1" customWidth="1"/>
    <col min="3521" max="3521" width="17.85546875" style="1" bestFit="1" customWidth="1"/>
    <col min="3522" max="3764" width="9.28515625" style="1"/>
    <col min="3765" max="3765" width="7.5703125" style="1" customWidth="1"/>
    <col min="3766" max="3766" width="22.28515625" style="1" customWidth="1"/>
    <col min="3767" max="3767" width="14.28515625" style="1" bestFit="1" customWidth="1"/>
    <col min="3768" max="3768" width="5.140625" style="1" customWidth="1"/>
    <col min="3769" max="3769" width="27.28515625" style="1" customWidth="1"/>
    <col min="3770" max="3770" width="13.7109375" style="1" customWidth="1"/>
    <col min="3771" max="3771" width="19.7109375" style="1" customWidth="1"/>
    <col min="3772" max="3772" width="14.85546875" style="1" bestFit="1" customWidth="1"/>
    <col min="3773" max="3775" width="9.28515625" style="1"/>
    <col min="3776" max="3776" width="41.7109375" style="1" customWidth="1"/>
    <col min="3777" max="3777" width="17.85546875" style="1" bestFit="1" customWidth="1"/>
    <col min="3778" max="4020" width="9.28515625" style="1"/>
    <col min="4021" max="4021" width="7.5703125" style="1" customWidth="1"/>
    <col min="4022" max="4022" width="22.28515625" style="1" customWidth="1"/>
    <col min="4023" max="4023" width="14.28515625" style="1" bestFit="1" customWidth="1"/>
    <col min="4024" max="4024" width="5.140625" style="1" customWidth="1"/>
    <col min="4025" max="4025" width="27.28515625" style="1" customWidth="1"/>
    <col min="4026" max="4026" width="13.7109375" style="1" customWidth="1"/>
    <col min="4027" max="4027" width="19.7109375" style="1" customWidth="1"/>
    <col min="4028" max="4028" width="14.85546875" style="1" bestFit="1" customWidth="1"/>
    <col min="4029" max="4031" width="9.28515625" style="1"/>
    <col min="4032" max="4032" width="41.7109375" style="1" customWidth="1"/>
    <col min="4033" max="4033" width="17.85546875" style="1" bestFit="1" customWidth="1"/>
    <col min="4034" max="4276" width="9.28515625" style="1"/>
    <col min="4277" max="4277" width="7.5703125" style="1" customWidth="1"/>
    <col min="4278" max="4278" width="22.28515625" style="1" customWidth="1"/>
    <col min="4279" max="4279" width="14.28515625" style="1" bestFit="1" customWidth="1"/>
    <col min="4280" max="4280" width="5.140625" style="1" customWidth="1"/>
    <col min="4281" max="4281" width="27.28515625" style="1" customWidth="1"/>
    <col min="4282" max="4282" width="13.7109375" style="1" customWidth="1"/>
    <col min="4283" max="4283" width="19.7109375" style="1" customWidth="1"/>
    <col min="4284" max="4284" width="14.85546875" style="1" bestFit="1" customWidth="1"/>
    <col min="4285" max="4287" width="9.28515625" style="1"/>
    <col min="4288" max="4288" width="41.7109375" style="1" customWidth="1"/>
    <col min="4289" max="4289" width="17.85546875" style="1" bestFit="1" customWidth="1"/>
    <col min="4290" max="4532" width="9.28515625" style="1"/>
    <col min="4533" max="4533" width="7.5703125" style="1" customWidth="1"/>
    <col min="4534" max="4534" width="22.28515625" style="1" customWidth="1"/>
    <col min="4535" max="4535" width="14.28515625" style="1" bestFit="1" customWidth="1"/>
    <col min="4536" max="4536" width="5.140625" style="1" customWidth="1"/>
    <col min="4537" max="4537" width="27.28515625" style="1" customWidth="1"/>
    <col min="4538" max="4538" width="13.7109375" style="1" customWidth="1"/>
    <col min="4539" max="4539" width="19.7109375" style="1" customWidth="1"/>
    <col min="4540" max="4540" width="14.85546875" style="1" bestFit="1" customWidth="1"/>
    <col min="4541" max="4543" width="9.28515625" style="1"/>
    <col min="4544" max="4544" width="41.7109375" style="1" customWidth="1"/>
    <col min="4545" max="4545" width="17.85546875" style="1" bestFit="1" customWidth="1"/>
    <col min="4546" max="4788" width="9.28515625" style="1"/>
    <col min="4789" max="4789" width="7.5703125" style="1" customWidth="1"/>
    <col min="4790" max="4790" width="22.28515625" style="1" customWidth="1"/>
    <col min="4791" max="4791" width="14.28515625" style="1" bestFit="1" customWidth="1"/>
    <col min="4792" max="4792" width="5.140625" style="1" customWidth="1"/>
    <col min="4793" max="4793" width="27.28515625" style="1" customWidth="1"/>
    <col min="4794" max="4794" width="13.7109375" style="1" customWidth="1"/>
    <col min="4795" max="4795" width="19.7109375" style="1" customWidth="1"/>
    <col min="4796" max="4796" width="14.85546875" style="1" bestFit="1" customWidth="1"/>
    <col min="4797" max="4799" width="9.28515625" style="1"/>
    <col min="4800" max="4800" width="41.7109375" style="1" customWidth="1"/>
    <col min="4801" max="4801" width="17.85546875" style="1" bestFit="1" customWidth="1"/>
    <col min="4802" max="5044" width="9.28515625" style="1"/>
    <col min="5045" max="5045" width="7.5703125" style="1" customWidth="1"/>
    <col min="5046" max="5046" width="22.28515625" style="1" customWidth="1"/>
    <col min="5047" max="5047" width="14.28515625" style="1" bestFit="1" customWidth="1"/>
    <col min="5048" max="5048" width="5.140625" style="1" customWidth="1"/>
    <col min="5049" max="5049" width="27.28515625" style="1" customWidth="1"/>
    <col min="5050" max="5050" width="13.7109375" style="1" customWidth="1"/>
    <col min="5051" max="5051" width="19.7109375" style="1" customWidth="1"/>
    <col min="5052" max="5052" width="14.85546875" style="1" bestFit="1" customWidth="1"/>
    <col min="5053" max="5055" width="9.28515625" style="1"/>
    <col min="5056" max="5056" width="41.7109375" style="1" customWidth="1"/>
    <col min="5057" max="5057" width="17.85546875" style="1" bestFit="1" customWidth="1"/>
    <col min="5058" max="5300" width="9.28515625" style="1"/>
    <col min="5301" max="5301" width="7.5703125" style="1" customWidth="1"/>
    <col min="5302" max="5302" width="22.28515625" style="1" customWidth="1"/>
    <col min="5303" max="5303" width="14.28515625" style="1" bestFit="1" customWidth="1"/>
    <col min="5304" max="5304" width="5.140625" style="1" customWidth="1"/>
    <col min="5305" max="5305" width="27.28515625" style="1" customWidth="1"/>
    <col min="5306" max="5306" width="13.7109375" style="1" customWidth="1"/>
    <col min="5307" max="5307" width="19.7109375" style="1" customWidth="1"/>
    <col min="5308" max="5308" width="14.85546875" style="1" bestFit="1" customWidth="1"/>
    <col min="5309" max="5311" width="9.28515625" style="1"/>
    <col min="5312" max="5312" width="41.7109375" style="1" customWidth="1"/>
    <col min="5313" max="5313" width="17.85546875" style="1" bestFit="1" customWidth="1"/>
    <col min="5314" max="5556" width="9.28515625" style="1"/>
    <col min="5557" max="5557" width="7.5703125" style="1" customWidth="1"/>
    <col min="5558" max="5558" width="22.28515625" style="1" customWidth="1"/>
    <col min="5559" max="5559" width="14.28515625" style="1" bestFit="1" customWidth="1"/>
    <col min="5560" max="5560" width="5.140625" style="1" customWidth="1"/>
    <col min="5561" max="5561" width="27.28515625" style="1" customWidth="1"/>
    <col min="5562" max="5562" width="13.7109375" style="1" customWidth="1"/>
    <col min="5563" max="5563" width="19.7109375" style="1" customWidth="1"/>
    <col min="5564" max="5564" width="14.85546875" style="1" bestFit="1" customWidth="1"/>
    <col min="5565" max="5567" width="9.28515625" style="1"/>
    <col min="5568" max="5568" width="41.7109375" style="1" customWidth="1"/>
    <col min="5569" max="5569" width="17.85546875" style="1" bestFit="1" customWidth="1"/>
    <col min="5570" max="5812" width="9.28515625" style="1"/>
    <col min="5813" max="5813" width="7.5703125" style="1" customWidth="1"/>
    <col min="5814" max="5814" width="22.28515625" style="1" customWidth="1"/>
    <col min="5815" max="5815" width="14.28515625" style="1" bestFit="1" customWidth="1"/>
    <col min="5816" max="5816" width="5.140625" style="1" customWidth="1"/>
    <col min="5817" max="5817" width="27.28515625" style="1" customWidth="1"/>
    <col min="5818" max="5818" width="13.7109375" style="1" customWidth="1"/>
    <col min="5819" max="5819" width="19.7109375" style="1" customWidth="1"/>
    <col min="5820" max="5820" width="14.85546875" style="1" bestFit="1" customWidth="1"/>
    <col min="5821" max="5823" width="9.28515625" style="1"/>
    <col min="5824" max="5824" width="41.7109375" style="1" customWidth="1"/>
    <col min="5825" max="5825" width="17.85546875" style="1" bestFit="1" customWidth="1"/>
    <col min="5826" max="6068" width="9.28515625" style="1"/>
    <col min="6069" max="6069" width="7.5703125" style="1" customWidth="1"/>
    <col min="6070" max="6070" width="22.28515625" style="1" customWidth="1"/>
    <col min="6071" max="6071" width="14.28515625" style="1" bestFit="1" customWidth="1"/>
    <col min="6072" max="6072" width="5.140625" style="1" customWidth="1"/>
    <col min="6073" max="6073" width="27.28515625" style="1" customWidth="1"/>
    <col min="6074" max="6074" width="13.7109375" style="1" customWidth="1"/>
    <col min="6075" max="6075" width="19.7109375" style="1" customWidth="1"/>
    <col min="6076" max="6076" width="14.85546875" style="1" bestFit="1" customWidth="1"/>
    <col min="6077" max="6079" width="9.28515625" style="1"/>
    <col min="6080" max="6080" width="41.7109375" style="1" customWidth="1"/>
    <col min="6081" max="6081" width="17.85546875" style="1" bestFit="1" customWidth="1"/>
    <col min="6082" max="6324" width="9.28515625" style="1"/>
    <col min="6325" max="6325" width="7.5703125" style="1" customWidth="1"/>
    <col min="6326" max="6326" width="22.28515625" style="1" customWidth="1"/>
    <col min="6327" max="6327" width="14.28515625" style="1" bestFit="1" customWidth="1"/>
    <col min="6328" max="6328" width="5.140625" style="1" customWidth="1"/>
    <col min="6329" max="6329" width="27.28515625" style="1" customWidth="1"/>
    <col min="6330" max="6330" width="13.7109375" style="1" customWidth="1"/>
    <col min="6331" max="6331" width="19.7109375" style="1" customWidth="1"/>
    <col min="6332" max="6332" width="14.85546875" style="1" bestFit="1" customWidth="1"/>
    <col min="6333" max="6335" width="9.28515625" style="1"/>
    <col min="6336" max="6336" width="41.7109375" style="1" customWidth="1"/>
    <col min="6337" max="6337" width="17.85546875" style="1" bestFit="1" customWidth="1"/>
    <col min="6338" max="6580" width="9.28515625" style="1"/>
    <col min="6581" max="6581" width="7.5703125" style="1" customWidth="1"/>
    <col min="6582" max="6582" width="22.28515625" style="1" customWidth="1"/>
    <col min="6583" max="6583" width="14.28515625" style="1" bestFit="1" customWidth="1"/>
    <col min="6584" max="6584" width="5.140625" style="1" customWidth="1"/>
    <col min="6585" max="6585" width="27.28515625" style="1" customWidth="1"/>
    <col min="6586" max="6586" width="13.7109375" style="1" customWidth="1"/>
    <col min="6587" max="6587" width="19.7109375" style="1" customWidth="1"/>
    <col min="6588" max="6588" width="14.85546875" style="1" bestFit="1" customWidth="1"/>
    <col min="6589" max="6591" width="9.28515625" style="1"/>
    <col min="6592" max="6592" width="41.7109375" style="1" customWidth="1"/>
    <col min="6593" max="6593" width="17.85546875" style="1" bestFit="1" customWidth="1"/>
    <col min="6594" max="6836" width="9.28515625" style="1"/>
    <col min="6837" max="6837" width="7.5703125" style="1" customWidth="1"/>
    <col min="6838" max="6838" width="22.28515625" style="1" customWidth="1"/>
    <col min="6839" max="6839" width="14.28515625" style="1" bestFit="1" customWidth="1"/>
    <col min="6840" max="6840" width="5.140625" style="1" customWidth="1"/>
    <col min="6841" max="6841" width="27.28515625" style="1" customWidth="1"/>
    <col min="6842" max="6842" width="13.7109375" style="1" customWidth="1"/>
    <col min="6843" max="6843" width="19.7109375" style="1" customWidth="1"/>
    <col min="6844" max="6844" width="14.85546875" style="1" bestFit="1" customWidth="1"/>
    <col min="6845" max="6847" width="9.28515625" style="1"/>
    <col min="6848" max="6848" width="41.7109375" style="1" customWidth="1"/>
    <col min="6849" max="6849" width="17.85546875" style="1" bestFit="1" customWidth="1"/>
    <col min="6850" max="7092" width="9.28515625" style="1"/>
    <col min="7093" max="7093" width="7.5703125" style="1" customWidth="1"/>
    <col min="7094" max="7094" width="22.28515625" style="1" customWidth="1"/>
    <col min="7095" max="7095" width="14.28515625" style="1" bestFit="1" customWidth="1"/>
    <col min="7096" max="7096" width="5.140625" style="1" customWidth="1"/>
    <col min="7097" max="7097" width="27.28515625" style="1" customWidth="1"/>
    <col min="7098" max="7098" width="13.7109375" style="1" customWidth="1"/>
    <col min="7099" max="7099" width="19.7109375" style="1" customWidth="1"/>
    <col min="7100" max="7100" width="14.85546875" style="1" bestFit="1" customWidth="1"/>
    <col min="7101" max="7103" width="9.28515625" style="1"/>
    <col min="7104" max="7104" width="41.7109375" style="1" customWidth="1"/>
    <col min="7105" max="7105" width="17.85546875" style="1" bestFit="1" customWidth="1"/>
    <col min="7106" max="7348" width="9.28515625" style="1"/>
    <col min="7349" max="7349" width="7.5703125" style="1" customWidth="1"/>
    <col min="7350" max="7350" width="22.28515625" style="1" customWidth="1"/>
    <col min="7351" max="7351" width="14.28515625" style="1" bestFit="1" customWidth="1"/>
    <col min="7352" max="7352" width="5.140625" style="1" customWidth="1"/>
    <col min="7353" max="7353" width="27.28515625" style="1" customWidth="1"/>
    <col min="7354" max="7354" width="13.7109375" style="1" customWidth="1"/>
    <col min="7355" max="7355" width="19.7109375" style="1" customWidth="1"/>
    <col min="7356" max="7356" width="14.85546875" style="1" bestFit="1" customWidth="1"/>
    <col min="7357" max="7359" width="9.28515625" style="1"/>
    <col min="7360" max="7360" width="41.7109375" style="1" customWidth="1"/>
    <col min="7361" max="7361" width="17.85546875" style="1" bestFit="1" customWidth="1"/>
    <col min="7362" max="7604" width="9.28515625" style="1"/>
    <col min="7605" max="7605" width="7.5703125" style="1" customWidth="1"/>
    <col min="7606" max="7606" width="22.28515625" style="1" customWidth="1"/>
    <col min="7607" max="7607" width="14.28515625" style="1" bestFit="1" customWidth="1"/>
    <col min="7608" max="7608" width="5.140625" style="1" customWidth="1"/>
    <col min="7609" max="7609" width="27.28515625" style="1" customWidth="1"/>
    <col min="7610" max="7610" width="13.7109375" style="1" customWidth="1"/>
    <col min="7611" max="7611" width="19.7109375" style="1" customWidth="1"/>
    <col min="7612" max="7612" width="14.85546875" style="1" bestFit="1" customWidth="1"/>
    <col min="7613" max="7615" width="9.28515625" style="1"/>
    <col min="7616" max="7616" width="41.7109375" style="1" customWidth="1"/>
    <col min="7617" max="7617" width="17.85546875" style="1" bestFit="1" customWidth="1"/>
    <col min="7618" max="7860" width="9.28515625" style="1"/>
    <col min="7861" max="7861" width="7.5703125" style="1" customWidth="1"/>
    <col min="7862" max="7862" width="22.28515625" style="1" customWidth="1"/>
    <col min="7863" max="7863" width="14.28515625" style="1" bestFit="1" customWidth="1"/>
    <col min="7864" max="7864" width="5.140625" style="1" customWidth="1"/>
    <col min="7865" max="7865" width="27.28515625" style="1" customWidth="1"/>
    <col min="7866" max="7866" width="13.7109375" style="1" customWidth="1"/>
    <col min="7867" max="7867" width="19.7109375" style="1" customWidth="1"/>
    <col min="7868" max="7868" width="14.85546875" style="1" bestFit="1" customWidth="1"/>
    <col min="7869" max="7871" width="9.28515625" style="1"/>
    <col min="7872" max="7872" width="41.7109375" style="1" customWidth="1"/>
    <col min="7873" max="7873" width="17.85546875" style="1" bestFit="1" customWidth="1"/>
    <col min="7874" max="8116" width="9.28515625" style="1"/>
    <col min="8117" max="8117" width="7.5703125" style="1" customWidth="1"/>
    <col min="8118" max="8118" width="22.28515625" style="1" customWidth="1"/>
    <col min="8119" max="8119" width="14.28515625" style="1" bestFit="1" customWidth="1"/>
    <col min="8120" max="8120" width="5.140625" style="1" customWidth="1"/>
    <col min="8121" max="8121" width="27.28515625" style="1" customWidth="1"/>
    <col min="8122" max="8122" width="13.7109375" style="1" customWidth="1"/>
    <col min="8123" max="8123" width="19.7109375" style="1" customWidth="1"/>
    <col min="8124" max="8124" width="14.85546875" style="1" bestFit="1" customWidth="1"/>
    <col min="8125" max="8127" width="9.28515625" style="1"/>
    <col min="8128" max="8128" width="41.7109375" style="1" customWidth="1"/>
    <col min="8129" max="8129" width="17.85546875" style="1" bestFit="1" customWidth="1"/>
    <col min="8130" max="8372" width="9.28515625" style="1"/>
    <col min="8373" max="8373" width="7.5703125" style="1" customWidth="1"/>
    <col min="8374" max="8374" width="22.28515625" style="1" customWidth="1"/>
    <col min="8375" max="8375" width="14.28515625" style="1" bestFit="1" customWidth="1"/>
    <col min="8376" max="8376" width="5.140625" style="1" customWidth="1"/>
    <col min="8377" max="8377" width="27.28515625" style="1" customWidth="1"/>
    <col min="8378" max="8378" width="13.7109375" style="1" customWidth="1"/>
    <col min="8379" max="8379" width="19.7109375" style="1" customWidth="1"/>
    <col min="8380" max="8380" width="14.85546875" style="1" bestFit="1" customWidth="1"/>
    <col min="8381" max="8383" width="9.28515625" style="1"/>
    <col min="8384" max="8384" width="41.7109375" style="1" customWidth="1"/>
    <col min="8385" max="8385" width="17.85546875" style="1" bestFit="1" customWidth="1"/>
    <col min="8386" max="8628" width="9.28515625" style="1"/>
    <col min="8629" max="8629" width="7.5703125" style="1" customWidth="1"/>
    <col min="8630" max="8630" width="22.28515625" style="1" customWidth="1"/>
    <col min="8631" max="8631" width="14.28515625" style="1" bestFit="1" customWidth="1"/>
    <col min="8632" max="8632" width="5.140625" style="1" customWidth="1"/>
    <col min="8633" max="8633" width="27.28515625" style="1" customWidth="1"/>
    <col min="8634" max="8634" width="13.7109375" style="1" customWidth="1"/>
    <col min="8635" max="8635" width="19.7109375" style="1" customWidth="1"/>
    <col min="8636" max="8636" width="14.85546875" style="1" bestFit="1" customWidth="1"/>
    <col min="8637" max="8639" width="9.28515625" style="1"/>
    <col min="8640" max="8640" width="41.7109375" style="1" customWidth="1"/>
    <col min="8641" max="8641" width="17.85546875" style="1" bestFit="1" customWidth="1"/>
    <col min="8642" max="8884" width="9.28515625" style="1"/>
    <col min="8885" max="8885" width="7.5703125" style="1" customWidth="1"/>
    <col min="8886" max="8886" width="22.28515625" style="1" customWidth="1"/>
    <col min="8887" max="8887" width="14.28515625" style="1" bestFit="1" customWidth="1"/>
    <col min="8888" max="8888" width="5.140625" style="1" customWidth="1"/>
    <col min="8889" max="8889" width="27.28515625" style="1" customWidth="1"/>
    <col min="8890" max="8890" width="13.7109375" style="1" customWidth="1"/>
    <col min="8891" max="8891" width="19.7109375" style="1" customWidth="1"/>
    <col min="8892" max="8892" width="14.85546875" style="1" bestFit="1" customWidth="1"/>
    <col min="8893" max="8895" width="9.28515625" style="1"/>
    <col min="8896" max="8896" width="41.7109375" style="1" customWidth="1"/>
    <col min="8897" max="8897" width="17.85546875" style="1" bestFit="1" customWidth="1"/>
    <col min="8898" max="9140" width="9.28515625" style="1"/>
    <col min="9141" max="9141" width="7.5703125" style="1" customWidth="1"/>
    <col min="9142" max="9142" width="22.28515625" style="1" customWidth="1"/>
    <col min="9143" max="9143" width="14.28515625" style="1" bestFit="1" customWidth="1"/>
    <col min="9144" max="9144" width="5.140625" style="1" customWidth="1"/>
    <col min="9145" max="9145" width="27.28515625" style="1" customWidth="1"/>
    <col min="9146" max="9146" width="13.7109375" style="1" customWidth="1"/>
    <col min="9147" max="9147" width="19.7109375" style="1" customWidth="1"/>
    <col min="9148" max="9148" width="14.85546875" style="1" bestFit="1" customWidth="1"/>
    <col min="9149" max="9151" width="9.28515625" style="1"/>
    <col min="9152" max="9152" width="41.7109375" style="1" customWidth="1"/>
    <col min="9153" max="9153" width="17.85546875" style="1" bestFit="1" customWidth="1"/>
    <col min="9154" max="9396" width="9.28515625" style="1"/>
    <col min="9397" max="9397" width="7.5703125" style="1" customWidth="1"/>
    <col min="9398" max="9398" width="22.28515625" style="1" customWidth="1"/>
    <col min="9399" max="9399" width="14.28515625" style="1" bestFit="1" customWidth="1"/>
    <col min="9400" max="9400" width="5.140625" style="1" customWidth="1"/>
    <col min="9401" max="9401" width="27.28515625" style="1" customWidth="1"/>
    <col min="9402" max="9402" width="13.7109375" style="1" customWidth="1"/>
    <col min="9403" max="9403" width="19.7109375" style="1" customWidth="1"/>
    <col min="9404" max="9404" width="14.85546875" style="1" bestFit="1" customWidth="1"/>
    <col min="9405" max="9407" width="9.28515625" style="1"/>
    <col min="9408" max="9408" width="41.7109375" style="1" customWidth="1"/>
    <col min="9409" max="9409" width="17.85546875" style="1" bestFit="1" customWidth="1"/>
    <col min="9410" max="9652" width="9.28515625" style="1"/>
    <col min="9653" max="9653" width="7.5703125" style="1" customWidth="1"/>
    <col min="9654" max="9654" width="22.28515625" style="1" customWidth="1"/>
    <col min="9655" max="9655" width="14.28515625" style="1" bestFit="1" customWidth="1"/>
    <col min="9656" max="9656" width="5.140625" style="1" customWidth="1"/>
    <col min="9657" max="9657" width="27.28515625" style="1" customWidth="1"/>
    <col min="9658" max="9658" width="13.7109375" style="1" customWidth="1"/>
    <col min="9659" max="9659" width="19.7109375" style="1" customWidth="1"/>
    <col min="9660" max="9660" width="14.85546875" style="1" bestFit="1" customWidth="1"/>
    <col min="9661" max="9663" width="9.28515625" style="1"/>
    <col min="9664" max="9664" width="41.7109375" style="1" customWidth="1"/>
    <col min="9665" max="9665" width="17.85546875" style="1" bestFit="1" customWidth="1"/>
    <col min="9666" max="9908" width="9.28515625" style="1"/>
    <col min="9909" max="9909" width="7.5703125" style="1" customWidth="1"/>
    <col min="9910" max="9910" width="22.28515625" style="1" customWidth="1"/>
    <col min="9911" max="9911" width="14.28515625" style="1" bestFit="1" customWidth="1"/>
    <col min="9912" max="9912" width="5.140625" style="1" customWidth="1"/>
    <col min="9913" max="9913" width="27.28515625" style="1" customWidth="1"/>
    <col min="9914" max="9914" width="13.7109375" style="1" customWidth="1"/>
    <col min="9915" max="9915" width="19.7109375" style="1" customWidth="1"/>
    <col min="9916" max="9916" width="14.85546875" style="1" bestFit="1" customWidth="1"/>
    <col min="9917" max="9919" width="9.28515625" style="1"/>
    <col min="9920" max="9920" width="41.7109375" style="1" customWidth="1"/>
    <col min="9921" max="9921" width="17.85546875" style="1" bestFit="1" customWidth="1"/>
    <col min="9922" max="10164" width="9.28515625" style="1"/>
    <col min="10165" max="10165" width="7.5703125" style="1" customWidth="1"/>
    <col min="10166" max="10166" width="22.28515625" style="1" customWidth="1"/>
    <col min="10167" max="10167" width="14.28515625" style="1" bestFit="1" customWidth="1"/>
    <col min="10168" max="10168" width="5.140625" style="1" customWidth="1"/>
    <col min="10169" max="10169" width="27.28515625" style="1" customWidth="1"/>
    <col min="10170" max="10170" width="13.7109375" style="1" customWidth="1"/>
    <col min="10171" max="10171" width="19.7109375" style="1" customWidth="1"/>
    <col min="10172" max="10172" width="14.85546875" style="1" bestFit="1" customWidth="1"/>
    <col min="10173" max="10175" width="9.28515625" style="1"/>
    <col min="10176" max="10176" width="41.7109375" style="1" customWidth="1"/>
    <col min="10177" max="10177" width="17.85546875" style="1" bestFit="1" customWidth="1"/>
    <col min="10178" max="10420" width="9.28515625" style="1"/>
    <col min="10421" max="10421" width="7.5703125" style="1" customWidth="1"/>
    <col min="10422" max="10422" width="22.28515625" style="1" customWidth="1"/>
    <col min="10423" max="10423" width="14.28515625" style="1" bestFit="1" customWidth="1"/>
    <col min="10424" max="10424" width="5.140625" style="1" customWidth="1"/>
    <col min="10425" max="10425" width="27.28515625" style="1" customWidth="1"/>
    <col min="10426" max="10426" width="13.7109375" style="1" customWidth="1"/>
    <col min="10427" max="10427" width="19.7109375" style="1" customWidth="1"/>
    <col min="10428" max="10428" width="14.85546875" style="1" bestFit="1" customWidth="1"/>
    <col min="10429" max="10431" width="9.28515625" style="1"/>
    <col min="10432" max="10432" width="41.7109375" style="1" customWidth="1"/>
    <col min="10433" max="10433" width="17.85546875" style="1" bestFit="1" customWidth="1"/>
    <col min="10434" max="10676" width="9.28515625" style="1"/>
    <col min="10677" max="10677" width="7.5703125" style="1" customWidth="1"/>
    <col min="10678" max="10678" width="22.28515625" style="1" customWidth="1"/>
    <col min="10679" max="10679" width="14.28515625" style="1" bestFit="1" customWidth="1"/>
    <col min="10680" max="10680" width="5.140625" style="1" customWidth="1"/>
    <col min="10681" max="10681" width="27.28515625" style="1" customWidth="1"/>
    <col min="10682" max="10682" width="13.7109375" style="1" customWidth="1"/>
    <col min="10683" max="10683" width="19.7109375" style="1" customWidth="1"/>
    <col min="10684" max="10684" width="14.85546875" style="1" bestFit="1" customWidth="1"/>
    <col min="10685" max="10687" width="9.28515625" style="1"/>
    <col min="10688" max="10688" width="41.7109375" style="1" customWidth="1"/>
    <col min="10689" max="10689" width="17.85546875" style="1" bestFit="1" customWidth="1"/>
    <col min="10690" max="10932" width="9.28515625" style="1"/>
    <col min="10933" max="10933" width="7.5703125" style="1" customWidth="1"/>
    <col min="10934" max="10934" width="22.28515625" style="1" customWidth="1"/>
    <col min="10935" max="10935" width="14.28515625" style="1" bestFit="1" customWidth="1"/>
    <col min="10936" max="10936" width="5.140625" style="1" customWidth="1"/>
    <col min="10937" max="10937" width="27.28515625" style="1" customWidth="1"/>
    <col min="10938" max="10938" width="13.7109375" style="1" customWidth="1"/>
    <col min="10939" max="10939" width="19.7109375" style="1" customWidth="1"/>
    <col min="10940" max="10940" width="14.85546875" style="1" bestFit="1" customWidth="1"/>
    <col min="10941" max="10943" width="9.28515625" style="1"/>
    <col min="10944" max="10944" width="41.7109375" style="1" customWidth="1"/>
    <col min="10945" max="10945" width="17.85546875" style="1" bestFit="1" customWidth="1"/>
    <col min="10946" max="11188" width="9.28515625" style="1"/>
    <col min="11189" max="11189" width="7.5703125" style="1" customWidth="1"/>
    <col min="11190" max="11190" width="22.28515625" style="1" customWidth="1"/>
    <col min="11191" max="11191" width="14.28515625" style="1" bestFit="1" customWidth="1"/>
    <col min="11192" max="11192" width="5.140625" style="1" customWidth="1"/>
    <col min="11193" max="11193" width="27.28515625" style="1" customWidth="1"/>
    <col min="11194" max="11194" width="13.7109375" style="1" customWidth="1"/>
    <col min="11195" max="11195" width="19.7109375" style="1" customWidth="1"/>
    <col min="11196" max="11196" width="14.85546875" style="1" bestFit="1" customWidth="1"/>
    <col min="11197" max="11199" width="9.28515625" style="1"/>
    <col min="11200" max="11200" width="41.7109375" style="1" customWidth="1"/>
    <col min="11201" max="11201" width="17.85546875" style="1" bestFit="1" customWidth="1"/>
    <col min="11202" max="11444" width="9.28515625" style="1"/>
    <col min="11445" max="11445" width="7.5703125" style="1" customWidth="1"/>
    <col min="11446" max="11446" width="22.28515625" style="1" customWidth="1"/>
    <col min="11447" max="11447" width="14.28515625" style="1" bestFit="1" customWidth="1"/>
    <col min="11448" max="11448" width="5.140625" style="1" customWidth="1"/>
    <col min="11449" max="11449" width="27.28515625" style="1" customWidth="1"/>
    <col min="11450" max="11450" width="13.7109375" style="1" customWidth="1"/>
    <col min="11451" max="11451" width="19.7109375" style="1" customWidth="1"/>
    <col min="11452" max="11452" width="14.85546875" style="1" bestFit="1" customWidth="1"/>
    <col min="11453" max="11455" width="9.28515625" style="1"/>
    <col min="11456" max="11456" width="41.7109375" style="1" customWidth="1"/>
    <col min="11457" max="11457" width="17.85546875" style="1" bestFit="1" customWidth="1"/>
    <col min="11458" max="11700" width="9.28515625" style="1"/>
    <col min="11701" max="11701" width="7.5703125" style="1" customWidth="1"/>
    <col min="11702" max="11702" width="22.28515625" style="1" customWidth="1"/>
    <col min="11703" max="11703" width="14.28515625" style="1" bestFit="1" customWidth="1"/>
    <col min="11704" max="11704" width="5.140625" style="1" customWidth="1"/>
    <col min="11705" max="11705" width="27.28515625" style="1" customWidth="1"/>
    <col min="11706" max="11706" width="13.7109375" style="1" customWidth="1"/>
    <col min="11707" max="11707" width="19.7109375" style="1" customWidth="1"/>
    <col min="11708" max="11708" width="14.85546875" style="1" bestFit="1" customWidth="1"/>
    <col min="11709" max="11711" width="9.28515625" style="1"/>
    <col min="11712" max="11712" width="41.7109375" style="1" customWidth="1"/>
    <col min="11713" max="11713" width="17.85546875" style="1" bestFit="1" customWidth="1"/>
    <col min="11714" max="11956" width="9.28515625" style="1"/>
    <col min="11957" max="11957" width="7.5703125" style="1" customWidth="1"/>
    <col min="11958" max="11958" width="22.28515625" style="1" customWidth="1"/>
    <col min="11959" max="11959" width="14.28515625" style="1" bestFit="1" customWidth="1"/>
    <col min="11960" max="11960" width="5.140625" style="1" customWidth="1"/>
    <col min="11961" max="11961" width="27.28515625" style="1" customWidth="1"/>
    <col min="11962" max="11962" width="13.7109375" style="1" customWidth="1"/>
    <col min="11963" max="11963" width="19.7109375" style="1" customWidth="1"/>
    <col min="11964" max="11964" width="14.85546875" style="1" bestFit="1" customWidth="1"/>
    <col min="11965" max="11967" width="9.28515625" style="1"/>
    <col min="11968" max="11968" width="41.7109375" style="1" customWidth="1"/>
    <col min="11969" max="11969" width="17.85546875" style="1" bestFit="1" customWidth="1"/>
    <col min="11970" max="12212" width="9.28515625" style="1"/>
    <col min="12213" max="12213" width="7.5703125" style="1" customWidth="1"/>
    <col min="12214" max="12214" width="22.28515625" style="1" customWidth="1"/>
    <col min="12215" max="12215" width="14.28515625" style="1" bestFit="1" customWidth="1"/>
    <col min="12216" max="12216" width="5.140625" style="1" customWidth="1"/>
    <col min="12217" max="12217" width="27.28515625" style="1" customWidth="1"/>
    <col min="12218" max="12218" width="13.7109375" style="1" customWidth="1"/>
    <col min="12219" max="12219" width="19.7109375" style="1" customWidth="1"/>
    <col min="12220" max="12220" width="14.85546875" style="1" bestFit="1" customWidth="1"/>
    <col min="12221" max="12223" width="9.28515625" style="1"/>
    <col min="12224" max="12224" width="41.7109375" style="1" customWidth="1"/>
    <col min="12225" max="12225" width="17.85546875" style="1" bestFit="1" customWidth="1"/>
    <col min="12226" max="12468" width="9.28515625" style="1"/>
    <col min="12469" max="12469" width="7.5703125" style="1" customWidth="1"/>
    <col min="12470" max="12470" width="22.28515625" style="1" customWidth="1"/>
    <col min="12471" max="12471" width="14.28515625" style="1" bestFit="1" customWidth="1"/>
    <col min="12472" max="12472" width="5.140625" style="1" customWidth="1"/>
    <col min="12473" max="12473" width="27.28515625" style="1" customWidth="1"/>
    <col min="12474" max="12474" width="13.7109375" style="1" customWidth="1"/>
    <col min="12475" max="12475" width="19.7109375" style="1" customWidth="1"/>
    <col min="12476" max="12476" width="14.85546875" style="1" bestFit="1" customWidth="1"/>
    <col min="12477" max="12479" width="9.28515625" style="1"/>
    <col min="12480" max="12480" width="41.7109375" style="1" customWidth="1"/>
    <col min="12481" max="12481" width="17.85546875" style="1" bestFit="1" customWidth="1"/>
    <col min="12482" max="12724" width="9.28515625" style="1"/>
    <col min="12725" max="12725" width="7.5703125" style="1" customWidth="1"/>
    <col min="12726" max="12726" width="22.28515625" style="1" customWidth="1"/>
    <col min="12727" max="12727" width="14.28515625" style="1" bestFit="1" customWidth="1"/>
    <col min="12728" max="12728" width="5.140625" style="1" customWidth="1"/>
    <col min="12729" max="12729" width="27.28515625" style="1" customWidth="1"/>
    <col min="12730" max="12730" width="13.7109375" style="1" customWidth="1"/>
    <col min="12731" max="12731" width="19.7109375" style="1" customWidth="1"/>
    <col min="12732" max="12732" width="14.85546875" style="1" bestFit="1" customWidth="1"/>
    <col min="12733" max="12735" width="9.28515625" style="1"/>
    <col min="12736" max="12736" width="41.7109375" style="1" customWidth="1"/>
    <col min="12737" max="12737" width="17.85546875" style="1" bestFit="1" customWidth="1"/>
    <col min="12738" max="12980" width="9.28515625" style="1"/>
    <col min="12981" max="12981" width="7.5703125" style="1" customWidth="1"/>
    <col min="12982" max="12982" width="22.28515625" style="1" customWidth="1"/>
    <col min="12983" max="12983" width="14.28515625" style="1" bestFit="1" customWidth="1"/>
    <col min="12984" max="12984" width="5.140625" style="1" customWidth="1"/>
    <col min="12985" max="12985" width="27.28515625" style="1" customWidth="1"/>
    <col min="12986" max="12986" width="13.7109375" style="1" customWidth="1"/>
    <col min="12987" max="12987" width="19.7109375" style="1" customWidth="1"/>
    <col min="12988" max="12988" width="14.85546875" style="1" bestFit="1" customWidth="1"/>
    <col min="12989" max="12991" width="9.28515625" style="1"/>
    <col min="12992" max="12992" width="41.7109375" style="1" customWidth="1"/>
    <col min="12993" max="12993" width="17.85546875" style="1" bestFit="1" customWidth="1"/>
    <col min="12994" max="13236" width="9.28515625" style="1"/>
    <col min="13237" max="13237" width="7.5703125" style="1" customWidth="1"/>
    <col min="13238" max="13238" width="22.28515625" style="1" customWidth="1"/>
    <col min="13239" max="13239" width="14.28515625" style="1" bestFit="1" customWidth="1"/>
    <col min="13240" max="13240" width="5.140625" style="1" customWidth="1"/>
    <col min="13241" max="13241" width="27.28515625" style="1" customWidth="1"/>
    <col min="13242" max="13242" width="13.7109375" style="1" customWidth="1"/>
    <col min="13243" max="13243" width="19.7109375" style="1" customWidth="1"/>
    <col min="13244" max="13244" width="14.85546875" style="1" bestFit="1" customWidth="1"/>
    <col min="13245" max="13247" width="9.28515625" style="1"/>
    <col min="13248" max="13248" width="41.7109375" style="1" customWidth="1"/>
    <col min="13249" max="13249" width="17.85546875" style="1" bestFit="1" customWidth="1"/>
    <col min="13250" max="13492" width="9.28515625" style="1"/>
    <col min="13493" max="13493" width="7.5703125" style="1" customWidth="1"/>
    <col min="13494" max="13494" width="22.28515625" style="1" customWidth="1"/>
    <col min="13495" max="13495" width="14.28515625" style="1" bestFit="1" customWidth="1"/>
    <col min="13496" max="13496" width="5.140625" style="1" customWidth="1"/>
    <col min="13497" max="13497" width="27.28515625" style="1" customWidth="1"/>
    <col min="13498" max="13498" width="13.7109375" style="1" customWidth="1"/>
    <col min="13499" max="13499" width="19.7109375" style="1" customWidth="1"/>
    <col min="13500" max="13500" width="14.85546875" style="1" bestFit="1" customWidth="1"/>
    <col min="13501" max="13503" width="9.28515625" style="1"/>
    <col min="13504" max="13504" width="41.7109375" style="1" customWidth="1"/>
    <col min="13505" max="13505" width="17.85546875" style="1" bestFit="1" customWidth="1"/>
    <col min="13506" max="13748" width="9.28515625" style="1"/>
    <col min="13749" max="13749" width="7.5703125" style="1" customWidth="1"/>
    <col min="13750" max="13750" width="22.28515625" style="1" customWidth="1"/>
    <col min="13751" max="13751" width="14.28515625" style="1" bestFit="1" customWidth="1"/>
    <col min="13752" max="13752" width="5.140625" style="1" customWidth="1"/>
    <col min="13753" max="13753" width="27.28515625" style="1" customWidth="1"/>
    <col min="13754" max="13754" width="13.7109375" style="1" customWidth="1"/>
    <col min="13755" max="13755" width="19.7109375" style="1" customWidth="1"/>
    <col min="13756" max="13756" width="14.85546875" style="1" bestFit="1" customWidth="1"/>
    <col min="13757" max="13759" width="9.28515625" style="1"/>
    <col min="13760" max="13760" width="41.7109375" style="1" customWidth="1"/>
    <col min="13761" max="13761" width="17.85546875" style="1" bestFit="1" customWidth="1"/>
    <col min="13762" max="14004" width="9.28515625" style="1"/>
    <col min="14005" max="14005" width="7.5703125" style="1" customWidth="1"/>
    <col min="14006" max="14006" width="22.28515625" style="1" customWidth="1"/>
    <col min="14007" max="14007" width="14.28515625" style="1" bestFit="1" customWidth="1"/>
    <col min="14008" max="14008" width="5.140625" style="1" customWidth="1"/>
    <col min="14009" max="14009" width="27.28515625" style="1" customWidth="1"/>
    <col min="14010" max="14010" width="13.7109375" style="1" customWidth="1"/>
    <col min="14011" max="14011" width="19.7109375" style="1" customWidth="1"/>
    <col min="14012" max="14012" width="14.85546875" style="1" bestFit="1" customWidth="1"/>
    <col min="14013" max="14015" width="9.28515625" style="1"/>
    <col min="14016" max="14016" width="41.7109375" style="1" customWidth="1"/>
    <col min="14017" max="14017" width="17.85546875" style="1" bestFit="1" customWidth="1"/>
    <col min="14018" max="14260" width="9.28515625" style="1"/>
    <col min="14261" max="14261" width="7.5703125" style="1" customWidth="1"/>
    <col min="14262" max="14262" width="22.28515625" style="1" customWidth="1"/>
    <col min="14263" max="14263" width="14.28515625" style="1" bestFit="1" customWidth="1"/>
    <col min="14264" max="14264" width="5.140625" style="1" customWidth="1"/>
    <col min="14265" max="14265" width="27.28515625" style="1" customWidth="1"/>
    <col min="14266" max="14266" width="13.7109375" style="1" customWidth="1"/>
    <col min="14267" max="14267" width="19.7109375" style="1" customWidth="1"/>
    <col min="14268" max="14268" width="14.85546875" style="1" bestFit="1" customWidth="1"/>
    <col min="14269" max="14271" width="9.28515625" style="1"/>
    <col min="14272" max="14272" width="41.7109375" style="1" customWidth="1"/>
    <col min="14273" max="14273" width="17.85546875" style="1" bestFit="1" customWidth="1"/>
    <col min="14274" max="14516" width="9.28515625" style="1"/>
    <col min="14517" max="14517" width="7.5703125" style="1" customWidth="1"/>
    <col min="14518" max="14518" width="22.28515625" style="1" customWidth="1"/>
    <col min="14519" max="14519" width="14.28515625" style="1" bestFit="1" customWidth="1"/>
    <col min="14520" max="14520" width="5.140625" style="1" customWidth="1"/>
    <col min="14521" max="14521" width="27.28515625" style="1" customWidth="1"/>
    <col min="14522" max="14522" width="13.7109375" style="1" customWidth="1"/>
    <col min="14523" max="14523" width="19.7109375" style="1" customWidth="1"/>
    <col min="14524" max="14524" width="14.85546875" style="1" bestFit="1" customWidth="1"/>
    <col min="14525" max="14527" width="9.28515625" style="1"/>
    <col min="14528" max="14528" width="41.7109375" style="1" customWidth="1"/>
    <col min="14529" max="14529" width="17.85546875" style="1" bestFit="1" customWidth="1"/>
    <col min="14530" max="14772" width="9.28515625" style="1"/>
    <col min="14773" max="14773" width="7.5703125" style="1" customWidth="1"/>
    <col min="14774" max="14774" width="22.28515625" style="1" customWidth="1"/>
    <col min="14775" max="14775" width="14.28515625" style="1" bestFit="1" customWidth="1"/>
    <col min="14776" max="14776" width="5.140625" style="1" customWidth="1"/>
    <col min="14777" max="14777" width="27.28515625" style="1" customWidth="1"/>
    <col min="14778" max="14778" width="13.7109375" style="1" customWidth="1"/>
    <col min="14779" max="14779" width="19.7109375" style="1" customWidth="1"/>
    <col min="14780" max="14780" width="14.85546875" style="1" bestFit="1" customWidth="1"/>
    <col min="14781" max="14783" width="9.28515625" style="1"/>
    <col min="14784" max="14784" width="41.7109375" style="1" customWidth="1"/>
    <col min="14785" max="14785" width="17.85546875" style="1" bestFit="1" customWidth="1"/>
    <col min="14786" max="15028" width="9.28515625" style="1"/>
    <col min="15029" max="15029" width="7.5703125" style="1" customWidth="1"/>
    <col min="15030" max="15030" width="22.28515625" style="1" customWidth="1"/>
    <col min="15031" max="15031" width="14.28515625" style="1" bestFit="1" customWidth="1"/>
    <col min="15032" max="15032" width="5.140625" style="1" customWidth="1"/>
    <col min="15033" max="15033" width="27.28515625" style="1" customWidth="1"/>
    <col min="15034" max="15034" width="13.7109375" style="1" customWidth="1"/>
    <col min="15035" max="15035" width="19.7109375" style="1" customWidth="1"/>
    <col min="15036" max="15036" width="14.85546875" style="1" bestFit="1" customWidth="1"/>
    <col min="15037" max="15039" width="9.28515625" style="1"/>
    <col min="15040" max="15040" width="41.7109375" style="1" customWidth="1"/>
    <col min="15041" max="15041" width="17.85546875" style="1" bestFit="1" customWidth="1"/>
    <col min="15042" max="15284" width="9.28515625" style="1"/>
    <col min="15285" max="15285" width="7.5703125" style="1" customWidth="1"/>
    <col min="15286" max="15286" width="22.28515625" style="1" customWidth="1"/>
    <col min="15287" max="15287" width="14.28515625" style="1" bestFit="1" customWidth="1"/>
    <col min="15288" max="15288" width="5.140625" style="1" customWidth="1"/>
    <col min="15289" max="15289" width="27.28515625" style="1" customWidth="1"/>
    <col min="15290" max="15290" width="13.7109375" style="1" customWidth="1"/>
    <col min="15291" max="15291" width="19.7109375" style="1" customWidth="1"/>
    <col min="15292" max="15292" width="14.85546875" style="1" bestFit="1" customWidth="1"/>
    <col min="15293" max="15295" width="9.28515625" style="1"/>
    <col min="15296" max="15296" width="41.7109375" style="1" customWidth="1"/>
    <col min="15297" max="15297" width="17.85546875" style="1" bestFit="1" customWidth="1"/>
    <col min="15298" max="15540" width="9.28515625" style="1"/>
    <col min="15541" max="15541" width="7.5703125" style="1" customWidth="1"/>
    <col min="15542" max="15542" width="22.28515625" style="1" customWidth="1"/>
    <col min="15543" max="15543" width="14.28515625" style="1" bestFit="1" customWidth="1"/>
    <col min="15544" max="15544" width="5.140625" style="1" customWidth="1"/>
    <col min="15545" max="15545" width="27.28515625" style="1" customWidth="1"/>
    <col min="15546" max="15546" width="13.7109375" style="1" customWidth="1"/>
    <col min="15547" max="15547" width="19.7109375" style="1" customWidth="1"/>
    <col min="15548" max="15548" width="14.85546875" style="1" bestFit="1" customWidth="1"/>
    <col min="15549" max="15551" width="9.28515625" style="1"/>
    <col min="15552" max="15552" width="41.7109375" style="1" customWidth="1"/>
    <col min="15553" max="15553" width="17.85546875" style="1" bestFit="1" customWidth="1"/>
    <col min="15554" max="15796" width="9.28515625" style="1"/>
    <col min="15797" max="15797" width="7.5703125" style="1" customWidth="1"/>
    <col min="15798" max="15798" width="22.28515625" style="1" customWidth="1"/>
    <col min="15799" max="15799" width="14.28515625" style="1" bestFit="1" customWidth="1"/>
    <col min="15800" max="15800" width="5.140625" style="1" customWidth="1"/>
    <col min="15801" max="15801" width="27.28515625" style="1" customWidth="1"/>
    <col min="15802" max="15802" width="13.7109375" style="1" customWidth="1"/>
    <col min="15803" max="15803" width="19.7109375" style="1" customWidth="1"/>
    <col min="15804" max="15804" width="14.85546875" style="1" bestFit="1" customWidth="1"/>
    <col min="15805" max="15807" width="9.28515625" style="1"/>
    <col min="15808" max="15808" width="41.7109375" style="1" customWidth="1"/>
    <col min="15809" max="15809" width="17.85546875" style="1" bestFit="1" customWidth="1"/>
    <col min="15810" max="16052" width="9.28515625" style="1"/>
    <col min="16053" max="16053" width="7.5703125" style="1" customWidth="1"/>
    <col min="16054" max="16054" width="22.28515625" style="1" customWidth="1"/>
    <col min="16055" max="16055" width="14.28515625" style="1" bestFit="1" customWidth="1"/>
    <col min="16056" max="16056" width="5.140625" style="1" customWidth="1"/>
    <col min="16057" max="16057" width="27.28515625" style="1" customWidth="1"/>
    <col min="16058" max="16058" width="13.7109375" style="1" customWidth="1"/>
    <col min="16059" max="16059" width="19.7109375" style="1" customWidth="1"/>
    <col min="16060" max="16060" width="14.85546875" style="1" bestFit="1" customWidth="1"/>
    <col min="16061" max="16063" width="9.28515625" style="1"/>
    <col min="16064" max="16064" width="41.7109375" style="1" customWidth="1"/>
    <col min="16065" max="16065" width="17.85546875" style="1" bestFit="1" customWidth="1"/>
    <col min="16066" max="16384" width="9.28515625" style="1"/>
  </cols>
  <sheetData>
    <row r="1" spans="1:17" ht="26.25" customHeight="1" thickBot="1" x14ac:dyDescent="0.25">
      <c r="D1" s="94" t="s">
        <v>134</v>
      </c>
      <c r="E1" s="94"/>
      <c r="F1" s="94"/>
      <c r="G1" s="94"/>
      <c r="H1" s="94"/>
      <c r="I1" s="94"/>
      <c r="J1" s="94"/>
      <c r="K1" s="94"/>
    </row>
    <row r="2" spans="1:17" s="2" customFormat="1" ht="26.25" customHeight="1" thickBot="1" x14ac:dyDescent="0.25">
      <c r="F2" s="3" t="s">
        <v>0</v>
      </c>
      <c r="G2" s="92" t="s">
        <v>1</v>
      </c>
      <c r="H2" s="92"/>
      <c r="I2" s="92"/>
      <c r="J2" s="92"/>
      <c r="K2" s="4" t="s">
        <v>2</v>
      </c>
      <c r="L2" s="92" t="s">
        <v>3</v>
      </c>
      <c r="M2" s="92"/>
      <c r="N2" s="93" t="s">
        <v>4</v>
      </c>
      <c r="O2" s="93"/>
      <c r="P2" s="93" t="s">
        <v>5</v>
      </c>
      <c r="Q2" s="93"/>
    </row>
    <row r="3" spans="1:17" s="2" customFormat="1" ht="15" customHeight="1" x14ac:dyDescent="0.2">
      <c r="F3" s="5" t="s">
        <v>6</v>
      </c>
      <c r="G3" s="6" t="s">
        <v>7</v>
      </c>
      <c r="H3" s="7" t="s">
        <v>8</v>
      </c>
      <c r="I3" s="7" t="s">
        <v>8</v>
      </c>
      <c r="J3" s="7" t="s">
        <v>8</v>
      </c>
      <c r="K3" s="7" t="s">
        <v>7</v>
      </c>
      <c r="L3" s="7" t="s">
        <v>7</v>
      </c>
      <c r="M3" s="7" t="s">
        <v>7</v>
      </c>
      <c r="N3" s="7" t="s">
        <v>8</v>
      </c>
      <c r="O3" s="7" t="s">
        <v>9</v>
      </c>
      <c r="P3" s="62" t="s">
        <v>8</v>
      </c>
      <c r="Q3" s="8" t="s">
        <v>9</v>
      </c>
    </row>
    <row r="4" spans="1:17" s="2" customFormat="1" ht="15" customHeight="1" thickBot="1" x14ac:dyDescent="0.25">
      <c r="F4" s="10" t="s">
        <v>10</v>
      </c>
      <c r="G4" s="11">
        <v>0.375</v>
      </c>
      <c r="H4" s="12">
        <v>0.375</v>
      </c>
      <c r="I4" s="12">
        <v>0.375</v>
      </c>
      <c r="J4" s="12">
        <v>0.375</v>
      </c>
      <c r="K4" s="12">
        <v>1</v>
      </c>
      <c r="L4" s="12">
        <v>1.25</v>
      </c>
      <c r="M4" s="12">
        <v>1.25</v>
      </c>
      <c r="N4" s="12">
        <v>1.25</v>
      </c>
      <c r="O4" s="12">
        <v>1.25</v>
      </c>
      <c r="P4" s="63">
        <v>1.25</v>
      </c>
      <c r="Q4" s="13">
        <v>1.25</v>
      </c>
    </row>
    <row r="5" spans="1:17" ht="27.75" customHeight="1" x14ac:dyDescent="0.2">
      <c r="A5" s="95" t="s">
        <v>11</v>
      </c>
      <c r="B5" s="97" t="s">
        <v>12</v>
      </c>
      <c r="C5" s="103" t="s">
        <v>13</v>
      </c>
      <c r="D5" s="103" t="s">
        <v>119</v>
      </c>
      <c r="E5" s="97" t="s">
        <v>114</v>
      </c>
      <c r="F5" s="105" t="s">
        <v>14</v>
      </c>
      <c r="G5" s="101" t="s">
        <v>115</v>
      </c>
      <c r="H5" s="90" t="s">
        <v>120</v>
      </c>
      <c r="I5" s="90" t="s">
        <v>116</v>
      </c>
      <c r="J5" s="90" t="s">
        <v>117</v>
      </c>
      <c r="K5" s="90" t="s">
        <v>118</v>
      </c>
      <c r="L5" s="90" t="s">
        <v>19</v>
      </c>
      <c r="M5" s="90" t="s">
        <v>20</v>
      </c>
      <c r="N5" s="90" t="s">
        <v>22</v>
      </c>
      <c r="O5" s="90" t="s">
        <v>23</v>
      </c>
      <c r="P5" s="90" t="s">
        <v>24</v>
      </c>
      <c r="Q5" s="90" t="s">
        <v>24</v>
      </c>
    </row>
    <row r="6" spans="1:17" s="14" customFormat="1" ht="45.75" customHeight="1" thickBot="1" x14ac:dyDescent="0.3">
      <c r="A6" s="96"/>
      <c r="B6" s="98"/>
      <c r="C6" s="104"/>
      <c r="D6" s="107"/>
      <c r="E6" s="108"/>
      <c r="F6" s="106"/>
      <c r="G6" s="102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17" s="14" customFormat="1" ht="12.75" customHeight="1" thickBot="1" x14ac:dyDescent="0.3">
      <c r="A7" s="16" t="s">
        <v>27</v>
      </c>
      <c r="B7" s="17" t="s">
        <v>28</v>
      </c>
      <c r="C7" s="54" t="s">
        <v>29</v>
      </c>
      <c r="D7" s="57">
        <f>SUMPRODUCT(G7:Q7,G$4:Q$4)/10</f>
        <v>0.77500000000000002</v>
      </c>
      <c r="E7" s="73" t="s">
        <v>112</v>
      </c>
      <c r="F7" s="72">
        <f>IF(IF(E7="Não",ROUND(D7,0),ROUND(D7,0)-1)=-1,0,IF(E7="Não",ROUND(D7,0),ROUND(D7,0)-1))</f>
        <v>1</v>
      </c>
      <c r="G7" s="53">
        <v>0</v>
      </c>
      <c r="H7" s="53">
        <v>1</v>
      </c>
      <c r="I7" s="53">
        <v>2</v>
      </c>
      <c r="J7" s="53">
        <v>1</v>
      </c>
      <c r="K7" s="53">
        <v>0</v>
      </c>
      <c r="L7" s="53">
        <v>0</v>
      </c>
      <c r="M7" s="53">
        <v>1</v>
      </c>
      <c r="N7" s="53">
        <v>1</v>
      </c>
      <c r="O7" s="53">
        <v>1</v>
      </c>
      <c r="P7" s="53">
        <v>1</v>
      </c>
      <c r="Q7" s="53">
        <v>1</v>
      </c>
    </row>
    <row r="8" spans="1:17" s="22" customFormat="1" ht="12.75" customHeight="1" thickBot="1" x14ac:dyDescent="0.3">
      <c r="A8" s="20" t="s">
        <v>30</v>
      </c>
      <c r="B8" s="21" t="s">
        <v>28</v>
      </c>
      <c r="C8" s="55" t="s">
        <v>31</v>
      </c>
      <c r="D8" s="58">
        <f t="shared" ref="D8:D26" si="0">SUMPRODUCT(G8:Q8,G$4:Q$4)/10</f>
        <v>0.8125</v>
      </c>
      <c r="E8" s="60" t="s">
        <v>112</v>
      </c>
      <c r="F8" s="72">
        <f t="shared" ref="F8:F26" si="1">IF(IF(E8="Não",ROUND(D8,0),ROUND(D8,0)-1)=-1,0,IF(E8="Não",ROUND(D8,0),ROUND(D8,0)-1))</f>
        <v>1</v>
      </c>
      <c r="G8" s="53">
        <v>1</v>
      </c>
      <c r="H8" s="53">
        <v>1</v>
      </c>
      <c r="I8" s="53">
        <v>2</v>
      </c>
      <c r="J8" s="53">
        <v>1</v>
      </c>
      <c r="K8" s="53">
        <v>0</v>
      </c>
      <c r="L8" s="53">
        <v>0</v>
      </c>
      <c r="M8" s="53">
        <v>1</v>
      </c>
      <c r="N8" s="53">
        <v>1</v>
      </c>
      <c r="O8" s="53">
        <v>1</v>
      </c>
      <c r="P8" s="53">
        <v>1</v>
      </c>
      <c r="Q8" s="53">
        <v>1</v>
      </c>
    </row>
    <row r="9" spans="1:17" s="22" customFormat="1" ht="12.75" customHeight="1" thickBot="1" x14ac:dyDescent="0.3">
      <c r="A9" s="20" t="s">
        <v>32</v>
      </c>
      <c r="B9" s="21" t="s">
        <v>33</v>
      </c>
      <c r="C9" s="55" t="s">
        <v>34</v>
      </c>
      <c r="D9" s="58">
        <f t="shared" si="0"/>
        <v>0.8125</v>
      </c>
      <c r="E9" s="60" t="s">
        <v>112</v>
      </c>
      <c r="F9" s="72">
        <f t="shared" si="1"/>
        <v>1</v>
      </c>
      <c r="G9" s="53">
        <v>1</v>
      </c>
      <c r="H9" s="53">
        <v>1</v>
      </c>
      <c r="I9" s="53">
        <v>2</v>
      </c>
      <c r="J9" s="53">
        <v>1</v>
      </c>
      <c r="K9" s="53">
        <v>0</v>
      </c>
      <c r="L9" s="53">
        <v>0</v>
      </c>
      <c r="M9" s="53">
        <v>1</v>
      </c>
      <c r="N9" s="53">
        <v>1</v>
      </c>
      <c r="O9" s="53">
        <v>1</v>
      </c>
      <c r="P9" s="53">
        <v>1</v>
      </c>
      <c r="Q9" s="53">
        <v>1</v>
      </c>
    </row>
    <row r="10" spans="1:17" s="22" customFormat="1" ht="12.75" customHeight="1" thickBot="1" x14ac:dyDescent="0.3">
      <c r="A10" s="20" t="s">
        <v>35</v>
      </c>
      <c r="B10" s="21" t="s">
        <v>33</v>
      </c>
      <c r="C10" s="55" t="s">
        <v>36</v>
      </c>
      <c r="D10" s="58">
        <f t="shared" si="0"/>
        <v>0.95</v>
      </c>
      <c r="E10" s="60" t="s">
        <v>113</v>
      </c>
      <c r="F10" s="72">
        <f t="shared" si="1"/>
        <v>0</v>
      </c>
      <c r="G10" s="53">
        <v>0</v>
      </c>
      <c r="H10" s="53">
        <v>1</v>
      </c>
      <c r="I10" s="53">
        <v>2</v>
      </c>
      <c r="J10" s="53">
        <v>1</v>
      </c>
      <c r="K10" s="53">
        <v>3</v>
      </c>
      <c r="L10" s="53">
        <v>0</v>
      </c>
      <c r="M10" s="53">
        <v>0</v>
      </c>
      <c r="N10" s="53">
        <v>1</v>
      </c>
      <c r="O10" s="53">
        <v>1</v>
      </c>
      <c r="P10" s="53">
        <v>1</v>
      </c>
      <c r="Q10" s="53">
        <v>1</v>
      </c>
    </row>
    <row r="11" spans="1:17" s="22" customFormat="1" ht="12.75" customHeight="1" thickBot="1" x14ac:dyDescent="0.3">
      <c r="A11" s="20" t="s">
        <v>37</v>
      </c>
      <c r="B11" s="21" t="s">
        <v>33</v>
      </c>
      <c r="C11" s="55" t="s">
        <v>38</v>
      </c>
      <c r="D11" s="58">
        <f t="shared" si="0"/>
        <v>0.75</v>
      </c>
      <c r="E11" s="60" t="s">
        <v>112</v>
      </c>
      <c r="F11" s="72">
        <f t="shared" si="1"/>
        <v>1</v>
      </c>
      <c r="G11" s="53">
        <v>0</v>
      </c>
      <c r="H11" s="53">
        <v>1</v>
      </c>
      <c r="I11" s="53">
        <v>2</v>
      </c>
      <c r="J11" s="53">
        <v>1</v>
      </c>
      <c r="K11" s="53">
        <v>1</v>
      </c>
      <c r="L11" s="53">
        <v>0</v>
      </c>
      <c r="M11" s="53">
        <v>0</v>
      </c>
      <c r="N11" s="53">
        <v>1</v>
      </c>
      <c r="O11" s="53">
        <v>1</v>
      </c>
      <c r="P11" s="53">
        <v>1</v>
      </c>
      <c r="Q11" s="53">
        <v>1</v>
      </c>
    </row>
    <row r="12" spans="1:17" s="22" customFormat="1" ht="12.75" customHeight="1" thickBot="1" x14ac:dyDescent="0.3">
      <c r="A12" s="20" t="s">
        <v>39</v>
      </c>
      <c r="B12" s="21" t="s">
        <v>33</v>
      </c>
      <c r="C12" s="55" t="s">
        <v>40</v>
      </c>
      <c r="D12" s="58">
        <f t="shared" si="0"/>
        <v>1.05</v>
      </c>
      <c r="E12" s="60" t="s">
        <v>112</v>
      </c>
      <c r="F12" s="72">
        <f t="shared" si="1"/>
        <v>1</v>
      </c>
      <c r="G12" s="53">
        <v>2</v>
      </c>
      <c r="H12" s="53">
        <v>1</v>
      </c>
      <c r="I12" s="53">
        <v>2</v>
      </c>
      <c r="J12" s="53">
        <v>1</v>
      </c>
      <c r="K12" s="53">
        <v>2</v>
      </c>
      <c r="L12" s="53">
        <v>1</v>
      </c>
      <c r="M12" s="53">
        <v>0</v>
      </c>
      <c r="N12" s="53">
        <v>1</v>
      </c>
      <c r="O12" s="53">
        <v>1</v>
      </c>
      <c r="P12" s="53">
        <v>1</v>
      </c>
      <c r="Q12" s="53">
        <v>1</v>
      </c>
    </row>
    <row r="13" spans="1:17" s="22" customFormat="1" ht="12.75" customHeight="1" thickBot="1" x14ac:dyDescent="0.3">
      <c r="A13" s="20" t="s">
        <v>41</v>
      </c>
      <c r="B13" s="21" t="s">
        <v>33</v>
      </c>
      <c r="C13" s="55" t="s">
        <v>42</v>
      </c>
      <c r="D13" s="58">
        <f t="shared" si="0"/>
        <v>1.075</v>
      </c>
      <c r="E13" s="60" t="s">
        <v>112</v>
      </c>
      <c r="F13" s="72">
        <f t="shared" si="1"/>
        <v>1</v>
      </c>
      <c r="G13" s="53">
        <v>2</v>
      </c>
      <c r="H13" s="53">
        <v>1</v>
      </c>
      <c r="I13" s="53">
        <v>2</v>
      </c>
      <c r="J13" s="53">
        <v>1</v>
      </c>
      <c r="K13" s="53">
        <v>1</v>
      </c>
      <c r="L13" s="53">
        <v>1</v>
      </c>
      <c r="M13" s="53">
        <v>1</v>
      </c>
      <c r="N13" s="53">
        <v>1</v>
      </c>
      <c r="O13" s="53">
        <v>1</v>
      </c>
      <c r="P13" s="53">
        <v>1</v>
      </c>
      <c r="Q13" s="53">
        <v>1</v>
      </c>
    </row>
    <row r="14" spans="1:17" s="22" customFormat="1" ht="12.75" customHeight="1" thickBot="1" x14ac:dyDescent="0.3">
      <c r="A14" s="20" t="s">
        <v>43</v>
      </c>
      <c r="B14" s="21" t="s">
        <v>44</v>
      </c>
      <c r="C14" s="55" t="s">
        <v>45</v>
      </c>
      <c r="D14" s="58">
        <f t="shared" si="0"/>
        <v>0.83750000000000002</v>
      </c>
      <c r="E14" s="60" t="s">
        <v>112</v>
      </c>
      <c r="F14" s="72">
        <f t="shared" si="1"/>
        <v>1</v>
      </c>
      <c r="G14" s="53">
        <v>0</v>
      </c>
      <c r="H14" s="53">
        <v>1</v>
      </c>
      <c r="I14" s="53">
        <v>0</v>
      </c>
      <c r="J14" s="53">
        <v>0</v>
      </c>
      <c r="K14" s="53">
        <v>3</v>
      </c>
      <c r="L14" s="53">
        <v>0</v>
      </c>
      <c r="M14" s="53">
        <v>0</v>
      </c>
      <c r="N14" s="53">
        <v>1</v>
      </c>
      <c r="O14" s="53">
        <v>1</v>
      </c>
      <c r="P14" s="53">
        <v>1</v>
      </c>
      <c r="Q14" s="53">
        <v>1</v>
      </c>
    </row>
    <row r="15" spans="1:17" s="22" customFormat="1" ht="12.75" customHeight="1" thickBot="1" x14ac:dyDescent="0.3">
      <c r="A15" s="20" t="s">
        <v>46</v>
      </c>
      <c r="B15" s="21" t="s">
        <v>44</v>
      </c>
      <c r="C15" s="55" t="s">
        <v>47</v>
      </c>
      <c r="D15" s="58">
        <f t="shared" si="0"/>
        <v>0.96250000000000002</v>
      </c>
      <c r="E15" s="60" t="s">
        <v>112</v>
      </c>
      <c r="F15" s="72">
        <f t="shared" si="1"/>
        <v>1</v>
      </c>
      <c r="G15" s="53">
        <v>0</v>
      </c>
      <c r="H15" s="53">
        <v>1</v>
      </c>
      <c r="I15" s="53">
        <v>0</v>
      </c>
      <c r="J15" s="53">
        <v>0</v>
      </c>
      <c r="K15" s="53">
        <v>3</v>
      </c>
      <c r="L15" s="53">
        <v>0</v>
      </c>
      <c r="M15" s="53">
        <v>1</v>
      </c>
      <c r="N15" s="53">
        <v>1</v>
      </c>
      <c r="O15" s="53">
        <v>1</v>
      </c>
      <c r="P15" s="53">
        <v>1</v>
      </c>
      <c r="Q15" s="53">
        <v>1</v>
      </c>
    </row>
    <row r="16" spans="1:17" s="22" customFormat="1" ht="12.75" customHeight="1" thickBot="1" x14ac:dyDescent="0.3">
      <c r="A16" s="20" t="s">
        <v>48</v>
      </c>
      <c r="B16" s="21" t="s">
        <v>44</v>
      </c>
      <c r="C16" s="55" t="s">
        <v>49</v>
      </c>
      <c r="D16" s="58">
        <f t="shared" si="0"/>
        <v>0.63749999999999996</v>
      </c>
      <c r="E16" s="60" t="s">
        <v>113</v>
      </c>
      <c r="F16" s="72">
        <f t="shared" si="1"/>
        <v>0</v>
      </c>
      <c r="G16" s="53">
        <v>0</v>
      </c>
      <c r="H16" s="53">
        <v>1</v>
      </c>
      <c r="I16" s="53">
        <v>0</v>
      </c>
      <c r="J16" s="53">
        <v>0</v>
      </c>
      <c r="K16" s="53">
        <v>1</v>
      </c>
      <c r="L16" s="53">
        <v>0</v>
      </c>
      <c r="M16" s="53">
        <v>0</v>
      </c>
      <c r="N16" s="53">
        <v>1</v>
      </c>
      <c r="O16" s="53">
        <v>1</v>
      </c>
      <c r="P16" s="53">
        <v>1</v>
      </c>
      <c r="Q16" s="53">
        <v>1</v>
      </c>
    </row>
    <row r="17" spans="1:17" s="22" customFormat="1" ht="12.75" customHeight="1" thickBot="1" x14ac:dyDescent="0.3">
      <c r="A17" s="20" t="s">
        <v>50</v>
      </c>
      <c r="B17" s="21" t="s">
        <v>44</v>
      </c>
      <c r="C17" s="55" t="s">
        <v>51</v>
      </c>
      <c r="D17" s="58">
        <f t="shared" si="0"/>
        <v>0.53749999999999998</v>
      </c>
      <c r="E17" s="60" t="s">
        <v>113</v>
      </c>
      <c r="F17" s="72">
        <f t="shared" si="1"/>
        <v>0</v>
      </c>
      <c r="G17" s="53">
        <v>0</v>
      </c>
      <c r="H17" s="53">
        <v>1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1</v>
      </c>
      <c r="O17" s="53">
        <v>1</v>
      </c>
      <c r="P17" s="53">
        <v>1</v>
      </c>
      <c r="Q17" s="53">
        <v>1</v>
      </c>
    </row>
    <row r="18" spans="1:17" s="22" customFormat="1" ht="12.75" customHeight="1" thickBot="1" x14ac:dyDescent="0.3">
      <c r="A18" s="20" t="s">
        <v>52</v>
      </c>
      <c r="B18" s="21" t="s">
        <v>53</v>
      </c>
      <c r="C18" s="55" t="s">
        <v>54</v>
      </c>
      <c r="D18" s="58">
        <f t="shared" si="0"/>
        <v>1.075</v>
      </c>
      <c r="E18" s="60" t="s">
        <v>112</v>
      </c>
      <c r="F18" s="72">
        <f t="shared" si="1"/>
        <v>1</v>
      </c>
      <c r="G18" s="53">
        <v>3</v>
      </c>
      <c r="H18" s="53">
        <v>0</v>
      </c>
      <c r="I18" s="53">
        <v>1</v>
      </c>
      <c r="J18" s="53">
        <v>0</v>
      </c>
      <c r="K18" s="53">
        <v>3</v>
      </c>
      <c r="L18" s="53">
        <v>1</v>
      </c>
      <c r="M18" s="53">
        <v>1</v>
      </c>
      <c r="N18" s="53">
        <v>1</v>
      </c>
      <c r="O18" s="53">
        <v>1</v>
      </c>
      <c r="P18" s="53">
        <v>0</v>
      </c>
      <c r="Q18" s="53">
        <v>1</v>
      </c>
    </row>
    <row r="19" spans="1:17" s="22" customFormat="1" ht="12.75" customHeight="1" thickBot="1" x14ac:dyDescent="0.3">
      <c r="A19" s="20" t="s">
        <v>55</v>
      </c>
      <c r="B19" s="21" t="s">
        <v>53</v>
      </c>
      <c r="C19" s="55" t="s">
        <v>56</v>
      </c>
      <c r="D19" s="58">
        <f t="shared" si="0"/>
        <v>0.73750000000000004</v>
      </c>
      <c r="E19" s="60" t="s">
        <v>112</v>
      </c>
      <c r="F19" s="72">
        <f t="shared" si="1"/>
        <v>1</v>
      </c>
      <c r="G19" s="53">
        <v>0</v>
      </c>
      <c r="H19" s="53">
        <v>0</v>
      </c>
      <c r="I19" s="53">
        <v>1</v>
      </c>
      <c r="J19" s="53">
        <v>0</v>
      </c>
      <c r="K19" s="53">
        <v>2</v>
      </c>
      <c r="L19" s="53">
        <v>0</v>
      </c>
      <c r="M19" s="53">
        <v>1</v>
      </c>
      <c r="N19" s="53">
        <v>1</v>
      </c>
      <c r="O19" s="53">
        <v>1</v>
      </c>
      <c r="P19" s="53">
        <v>0</v>
      </c>
      <c r="Q19" s="53">
        <v>1</v>
      </c>
    </row>
    <row r="20" spans="1:17" s="22" customFormat="1" ht="12.75" customHeight="1" thickBot="1" x14ac:dyDescent="0.3">
      <c r="A20" s="20" t="s">
        <v>57</v>
      </c>
      <c r="B20" s="21" t="s">
        <v>53</v>
      </c>
      <c r="C20" s="55" t="s">
        <v>58</v>
      </c>
      <c r="D20" s="58">
        <f t="shared" si="0"/>
        <v>0.88749999999999996</v>
      </c>
      <c r="E20" s="60" t="s">
        <v>112</v>
      </c>
      <c r="F20" s="72">
        <f t="shared" si="1"/>
        <v>1</v>
      </c>
      <c r="G20" s="53">
        <v>0</v>
      </c>
      <c r="H20" s="53">
        <v>0</v>
      </c>
      <c r="I20" s="53">
        <v>1</v>
      </c>
      <c r="J20" s="53">
        <v>0</v>
      </c>
      <c r="K20" s="53">
        <v>1</v>
      </c>
      <c r="L20" s="53">
        <v>2</v>
      </c>
      <c r="M20" s="53">
        <v>1</v>
      </c>
      <c r="N20" s="53">
        <v>1</v>
      </c>
      <c r="O20" s="53">
        <v>1</v>
      </c>
      <c r="P20" s="53">
        <v>0</v>
      </c>
      <c r="Q20" s="53">
        <v>1</v>
      </c>
    </row>
    <row r="21" spans="1:17" s="22" customFormat="1" ht="12.75" customHeight="1" thickBot="1" x14ac:dyDescent="0.3">
      <c r="A21" s="20" t="s">
        <v>59</v>
      </c>
      <c r="B21" s="21" t="s">
        <v>60</v>
      </c>
      <c r="C21" s="55" t="s">
        <v>61</v>
      </c>
      <c r="D21" s="58">
        <f t="shared" si="0"/>
        <v>0.71250000000000002</v>
      </c>
      <c r="E21" s="60" t="s">
        <v>112</v>
      </c>
      <c r="F21" s="72">
        <f t="shared" si="1"/>
        <v>1</v>
      </c>
      <c r="G21" s="53">
        <v>0</v>
      </c>
      <c r="H21" s="53">
        <v>0</v>
      </c>
      <c r="I21" s="53">
        <v>2</v>
      </c>
      <c r="J21" s="53">
        <v>1</v>
      </c>
      <c r="K21" s="53">
        <v>1</v>
      </c>
      <c r="L21" s="53">
        <v>0</v>
      </c>
      <c r="M21" s="53">
        <v>0</v>
      </c>
      <c r="N21" s="53">
        <v>1</v>
      </c>
      <c r="O21" s="53">
        <v>1</v>
      </c>
      <c r="P21" s="53">
        <v>1</v>
      </c>
      <c r="Q21" s="53">
        <v>1</v>
      </c>
    </row>
    <row r="22" spans="1:17" s="22" customFormat="1" ht="12.75" customHeight="1" thickBot="1" x14ac:dyDescent="0.3">
      <c r="A22" s="20" t="s">
        <v>62</v>
      </c>
      <c r="B22" s="21" t="s">
        <v>60</v>
      </c>
      <c r="C22" s="55" t="s">
        <v>63</v>
      </c>
      <c r="D22" s="58">
        <f t="shared" si="0"/>
        <v>0.85</v>
      </c>
      <c r="E22" s="60" t="s">
        <v>113</v>
      </c>
      <c r="F22" s="72">
        <f t="shared" si="1"/>
        <v>0</v>
      </c>
      <c r="G22" s="53">
        <v>3</v>
      </c>
      <c r="H22" s="53">
        <v>0</v>
      </c>
      <c r="I22" s="53">
        <v>2</v>
      </c>
      <c r="J22" s="53">
        <v>1</v>
      </c>
      <c r="K22" s="53">
        <v>0</v>
      </c>
      <c r="L22" s="53">
        <v>1</v>
      </c>
      <c r="M22" s="53">
        <v>0</v>
      </c>
      <c r="N22" s="53">
        <v>1</v>
      </c>
      <c r="O22" s="53">
        <v>1</v>
      </c>
      <c r="P22" s="53">
        <v>1</v>
      </c>
      <c r="Q22" s="53">
        <v>1</v>
      </c>
    </row>
    <row r="23" spans="1:17" s="22" customFormat="1" ht="12.75" customHeight="1" thickBot="1" x14ac:dyDescent="0.3">
      <c r="A23" s="20" t="s">
        <v>64</v>
      </c>
      <c r="B23" s="21" t="s">
        <v>65</v>
      </c>
      <c r="C23" s="55" t="s">
        <v>66</v>
      </c>
      <c r="D23" s="58">
        <f t="shared" si="0"/>
        <v>0.9</v>
      </c>
      <c r="E23" s="60" t="s">
        <v>112</v>
      </c>
      <c r="F23" s="72">
        <f t="shared" si="1"/>
        <v>1</v>
      </c>
      <c r="G23" s="53">
        <v>1</v>
      </c>
      <c r="H23" s="53">
        <v>0</v>
      </c>
      <c r="I23" s="53">
        <v>1</v>
      </c>
      <c r="J23" s="53">
        <v>0</v>
      </c>
      <c r="K23" s="53">
        <v>2</v>
      </c>
      <c r="L23" s="53">
        <v>1</v>
      </c>
      <c r="M23" s="53">
        <v>1</v>
      </c>
      <c r="N23" s="53">
        <v>1</v>
      </c>
      <c r="O23" s="53">
        <v>1</v>
      </c>
      <c r="P23" s="53">
        <v>0</v>
      </c>
      <c r="Q23" s="53">
        <v>1</v>
      </c>
    </row>
    <row r="24" spans="1:17" s="22" customFormat="1" ht="12.75" customHeight="1" thickBot="1" x14ac:dyDescent="0.3">
      <c r="A24" s="20" t="s">
        <v>67</v>
      </c>
      <c r="B24" s="21" t="s">
        <v>68</v>
      </c>
      <c r="C24" s="55" t="s">
        <v>69</v>
      </c>
      <c r="D24" s="58">
        <f t="shared" si="0"/>
        <v>0.875</v>
      </c>
      <c r="E24" s="60" t="s">
        <v>113</v>
      </c>
      <c r="F24" s="72">
        <f t="shared" si="1"/>
        <v>0</v>
      </c>
      <c r="G24" s="53">
        <v>1</v>
      </c>
      <c r="H24" s="53">
        <v>0</v>
      </c>
      <c r="I24" s="53">
        <v>0</v>
      </c>
      <c r="J24" s="53">
        <v>1</v>
      </c>
      <c r="K24" s="53">
        <v>3</v>
      </c>
      <c r="L24" s="53">
        <v>0</v>
      </c>
      <c r="M24" s="53">
        <v>0</v>
      </c>
      <c r="N24" s="53">
        <v>2</v>
      </c>
      <c r="O24" s="53">
        <v>1</v>
      </c>
      <c r="P24" s="53">
        <v>0</v>
      </c>
      <c r="Q24" s="53">
        <v>1</v>
      </c>
    </row>
    <row r="25" spans="1:17" s="22" customFormat="1" ht="12.75" customHeight="1" thickBot="1" x14ac:dyDescent="0.3">
      <c r="A25" s="20" t="s">
        <v>70</v>
      </c>
      <c r="B25" s="21" t="s">
        <v>68</v>
      </c>
      <c r="C25" s="55" t="s">
        <v>71</v>
      </c>
      <c r="D25" s="58">
        <f t="shared" si="0"/>
        <v>1</v>
      </c>
      <c r="E25" s="60" t="s">
        <v>112</v>
      </c>
      <c r="F25" s="72">
        <f t="shared" si="1"/>
        <v>1</v>
      </c>
      <c r="G25" s="53">
        <v>1</v>
      </c>
      <c r="H25" s="53">
        <v>0</v>
      </c>
      <c r="I25" s="53">
        <v>0</v>
      </c>
      <c r="J25" s="53">
        <v>1</v>
      </c>
      <c r="K25" s="53">
        <v>3</v>
      </c>
      <c r="L25" s="53">
        <v>1</v>
      </c>
      <c r="M25" s="53">
        <v>0</v>
      </c>
      <c r="N25" s="53">
        <v>2</v>
      </c>
      <c r="O25" s="53">
        <v>1</v>
      </c>
      <c r="P25" s="53">
        <v>0</v>
      </c>
      <c r="Q25" s="53">
        <v>1</v>
      </c>
    </row>
    <row r="26" spans="1:17" s="22" customFormat="1" ht="12.75" customHeight="1" thickBot="1" x14ac:dyDescent="0.3">
      <c r="A26" s="25" t="s">
        <v>72</v>
      </c>
      <c r="B26" s="26" t="s">
        <v>68</v>
      </c>
      <c r="C26" s="56" t="s">
        <v>73</v>
      </c>
      <c r="D26" s="59">
        <f t="shared" si="0"/>
        <v>1.4624999999999999</v>
      </c>
      <c r="E26" s="61" t="s">
        <v>112</v>
      </c>
      <c r="F26" s="72">
        <f t="shared" si="1"/>
        <v>1</v>
      </c>
      <c r="G26" s="53">
        <v>0</v>
      </c>
      <c r="H26" s="53">
        <v>0</v>
      </c>
      <c r="I26" s="53">
        <v>0</v>
      </c>
      <c r="J26" s="53">
        <v>1</v>
      </c>
      <c r="K26" s="53">
        <v>3</v>
      </c>
      <c r="L26" s="53">
        <v>3</v>
      </c>
      <c r="M26" s="53">
        <v>2</v>
      </c>
      <c r="N26" s="53">
        <v>2</v>
      </c>
      <c r="O26" s="53">
        <v>1</v>
      </c>
      <c r="P26" s="53">
        <v>0</v>
      </c>
      <c r="Q26" s="53">
        <v>1</v>
      </c>
    </row>
    <row r="27" spans="1:17" s="22" customFormat="1" ht="12.75" customHeight="1" x14ac:dyDescent="0.25">
      <c r="A27" s="22" t="s">
        <v>111</v>
      </c>
    </row>
    <row r="28" spans="1:17" s="22" customFormat="1" ht="12.75" customHeight="1" x14ac:dyDescent="0.25">
      <c r="A28" s="22" t="s">
        <v>127</v>
      </c>
    </row>
    <row r="29" spans="1:17" s="22" customFormat="1" ht="12.75" customHeight="1" x14ac:dyDescent="0.25">
      <c r="A29" s="22" t="s">
        <v>128</v>
      </c>
    </row>
    <row r="30" spans="1:17" s="22" customFormat="1" ht="12.75" customHeight="1" x14ac:dyDescent="0.25">
      <c r="A30" s="22" t="s">
        <v>129</v>
      </c>
    </row>
    <row r="31" spans="1:17" s="22" customFormat="1" ht="12.75" customHeight="1" x14ac:dyDescent="0.25">
      <c r="A31" s="22" t="s">
        <v>130</v>
      </c>
    </row>
    <row r="32" spans="1:17" s="22" customFormat="1" ht="12.75" customHeight="1" x14ac:dyDescent="0.25">
      <c r="A32" s="22" t="s">
        <v>131</v>
      </c>
    </row>
    <row r="33" spans="1:17" s="22" customFormat="1" ht="12.75" customHeight="1" x14ac:dyDescent="0.25">
      <c r="A33" s="22" t="s">
        <v>132</v>
      </c>
    </row>
    <row r="34" spans="1:17" s="22" customFormat="1" ht="12.75" customHeight="1" x14ac:dyDescent="0.25">
      <c r="F34" s="48" t="s">
        <v>74</v>
      </c>
      <c r="G34" s="49">
        <v>1</v>
      </c>
      <c r="H34" s="49">
        <v>1</v>
      </c>
      <c r="I34" s="49">
        <v>1</v>
      </c>
      <c r="J34" s="49">
        <v>1</v>
      </c>
      <c r="K34" s="49">
        <v>0.25</v>
      </c>
      <c r="L34" s="49">
        <v>2.5</v>
      </c>
      <c r="M34" s="49">
        <v>0.15</v>
      </c>
      <c r="N34" s="49">
        <v>30</v>
      </c>
      <c r="O34" s="49">
        <v>700</v>
      </c>
      <c r="P34" s="49">
        <v>1.0009999999999999</v>
      </c>
      <c r="Q34" s="49">
        <v>1.0009999999999999</v>
      </c>
    </row>
    <row r="35" spans="1:17" s="22" customFormat="1" ht="12.75" customHeight="1" x14ac:dyDescent="0.25">
      <c r="F35" s="48" t="s">
        <v>75</v>
      </c>
      <c r="G35" s="49">
        <v>1.5</v>
      </c>
      <c r="H35" s="49">
        <v>1.5</v>
      </c>
      <c r="I35" s="49">
        <v>1.5</v>
      </c>
      <c r="J35" s="49">
        <v>1.5</v>
      </c>
      <c r="K35" s="49">
        <v>0.5</v>
      </c>
      <c r="L35" s="49">
        <v>5</v>
      </c>
      <c r="M35" s="49">
        <v>1</v>
      </c>
      <c r="N35" s="49">
        <v>10</v>
      </c>
      <c r="O35" s="49">
        <v>400</v>
      </c>
      <c r="P35" s="49">
        <v>0.75</v>
      </c>
      <c r="Q35" s="49">
        <v>0.75</v>
      </c>
    </row>
    <row r="36" spans="1:17" s="22" customFormat="1" ht="12.75" customHeight="1" x14ac:dyDescent="0.25">
      <c r="F36" s="48" t="s">
        <v>76</v>
      </c>
      <c r="G36" s="50">
        <v>2.5</v>
      </c>
      <c r="H36" s="50">
        <v>2.5</v>
      </c>
      <c r="I36" s="50">
        <v>2.5</v>
      </c>
      <c r="J36" s="50">
        <v>2.5</v>
      </c>
      <c r="K36" s="50">
        <v>0.75</v>
      </c>
      <c r="L36" s="50">
        <v>15</v>
      </c>
      <c r="M36" s="50">
        <v>2.5</v>
      </c>
      <c r="N36" s="50">
        <v>2.5</v>
      </c>
      <c r="O36" s="51">
        <v>200</v>
      </c>
      <c r="P36" s="49">
        <v>0.5</v>
      </c>
      <c r="Q36" s="49">
        <v>0.6</v>
      </c>
    </row>
    <row r="37" spans="1:17" s="22" customFormat="1" ht="12.75" customHeight="1" x14ac:dyDescent="0.25">
      <c r="F37" s="48" t="s">
        <v>77</v>
      </c>
      <c r="G37" s="50">
        <v>9.9999999999999997E+98</v>
      </c>
      <c r="H37" s="50">
        <v>9.9999999999999997E+98</v>
      </c>
      <c r="I37" s="50">
        <v>9.9999999999999997E+98</v>
      </c>
      <c r="J37" s="50">
        <v>9.9999999999999997E+98</v>
      </c>
      <c r="K37" s="50">
        <v>9.9999999999999997E+98</v>
      </c>
      <c r="L37" s="50">
        <v>9.9999999999999997E+98</v>
      </c>
      <c r="M37" s="50">
        <v>9.9999999999999997E+98</v>
      </c>
      <c r="N37" s="50">
        <v>0</v>
      </c>
      <c r="O37" s="51">
        <v>0</v>
      </c>
      <c r="P37" s="49">
        <v>0</v>
      </c>
      <c r="Q37" s="49">
        <v>0</v>
      </c>
    </row>
    <row r="38" spans="1:17" s="22" customFormat="1" ht="12.75" customHeight="1" x14ac:dyDescent="0.25"/>
    <row r="39" spans="1:17" s="22" customFormat="1" ht="12.75" customHeight="1" x14ac:dyDescent="0.25"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s="22" customFormat="1" ht="12.75" customHeight="1" x14ac:dyDescent="0.25"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s="22" customFormat="1" ht="12.75" customHeight="1" x14ac:dyDescent="0.25">
      <c r="G41"/>
      <c r="H41"/>
      <c r="I41"/>
      <c r="J41"/>
      <c r="K41"/>
      <c r="L41"/>
      <c r="M41"/>
      <c r="N41"/>
      <c r="O41" s="24"/>
      <c r="P41" s="15"/>
      <c r="Q41" s="15"/>
    </row>
    <row r="42" spans="1:17" s="22" customFormat="1" ht="12.75" customHeight="1" x14ac:dyDescent="0.25">
      <c r="G42"/>
      <c r="H42"/>
      <c r="I42"/>
      <c r="J42"/>
      <c r="K42"/>
      <c r="L42"/>
      <c r="M42"/>
      <c r="N42"/>
      <c r="O42" s="24"/>
      <c r="P42" s="15"/>
      <c r="Q42" s="15"/>
    </row>
    <row r="43" spans="1:17" s="22" customFormat="1" ht="12.75" customHeight="1" x14ac:dyDescent="0.25"/>
    <row r="44" spans="1:17" s="22" customFormat="1" ht="12.75" customHeight="1" x14ac:dyDescent="0.25"/>
    <row r="45" spans="1:17" s="22" customFormat="1" ht="12.75" customHeight="1" x14ac:dyDescent="0.25"/>
    <row r="46" spans="1:17" s="22" customFormat="1" ht="12.75" customHeight="1" x14ac:dyDescent="0.25"/>
    <row r="47" spans="1:17" s="22" customFormat="1" ht="12.75" customHeight="1" x14ac:dyDescent="0.25"/>
    <row r="48" spans="1:17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7" customFormat="1" ht="12.75" customHeight="1" x14ac:dyDescent="0.25"/>
    <row r="159" s="27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5.75" customHeight="1" x14ac:dyDescent="0.25"/>
    <row r="510" s="22" customFormat="1" ht="17.25" customHeight="1" x14ac:dyDescent="0.25"/>
  </sheetData>
  <sheetProtection selectLockedCells="1"/>
  <mergeCells count="22">
    <mergeCell ref="D1:K1"/>
    <mergeCell ref="J5:J6"/>
    <mergeCell ref="K5:K6"/>
    <mergeCell ref="L5:L6"/>
    <mergeCell ref="M5:M6"/>
    <mergeCell ref="N5:N6"/>
    <mergeCell ref="G2:J2"/>
    <mergeCell ref="L2:M2"/>
    <mergeCell ref="N2:O2"/>
    <mergeCell ref="P2:Q2"/>
    <mergeCell ref="H5:H6"/>
    <mergeCell ref="O5:O6"/>
    <mergeCell ref="P5:P6"/>
    <mergeCell ref="Q5:Q6"/>
    <mergeCell ref="I5:I6"/>
    <mergeCell ref="A5:A6"/>
    <mergeCell ref="B5:B6"/>
    <mergeCell ref="C5:C6"/>
    <mergeCell ref="F5:F6"/>
    <mergeCell ref="G5:G6"/>
    <mergeCell ref="D5:D6"/>
    <mergeCell ref="E5:E6"/>
  </mergeCells>
  <conditionalFormatting sqref="K7:Q26">
    <cfRule type="cellIs" dxfId="11" priority="9" operator="equal">
      <formula>2</formula>
    </cfRule>
    <cfRule type="cellIs" dxfId="10" priority="10" operator="equal">
      <formula>1</formula>
    </cfRule>
    <cfRule type="cellIs" dxfId="9" priority="11" operator="equal">
      <formula>0</formula>
    </cfRule>
    <cfRule type="cellIs" dxfId="8" priority="12" operator="equal">
      <formula>3</formula>
    </cfRule>
  </conditionalFormatting>
  <conditionalFormatting sqref="G7:J26">
    <cfRule type="cellIs" dxfId="7" priority="5" operator="equal">
      <formula>2</formula>
    </cfRule>
    <cfRule type="cellIs" dxfId="6" priority="6" operator="equal">
      <formula>1</formula>
    </cfRule>
    <cfRule type="cellIs" dxfId="5" priority="7" operator="equal">
      <formula>0</formula>
    </cfRule>
    <cfRule type="cellIs" dxfId="4" priority="8" operator="equal">
      <formula>3</formula>
    </cfRule>
  </conditionalFormatting>
  <conditionalFormatting sqref="F7:F26">
    <cfRule type="cellIs" dxfId="3" priority="1" operator="equal">
      <formula>2</formula>
    </cfRule>
    <cfRule type="cellIs" dxfId="2" priority="2" operator="equal">
      <formula>1</formula>
    </cfRule>
    <cfRule type="cellIs" dxfId="1" priority="3" operator="equal">
      <formula>0</formula>
    </cfRule>
    <cfRule type="cellIs" dxfId="0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Base_de_Dados</vt:lpstr>
      <vt:lpstr>Indicadores_Exportacao</vt:lpstr>
      <vt:lpstr>Calculo_Bandeiras</vt:lpstr>
      <vt:lpstr>Base_de_Dados!Titulos_de_impressao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Bruno Paim</cp:lastModifiedBy>
  <dcterms:created xsi:type="dcterms:W3CDTF">2020-05-09T16:54:49Z</dcterms:created>
  <dcterms:modified xsi:type="dcterms:W3CDTF">2020-05-28T16:35:45Z</dcterms:modified>
</cp:coreProperties>
</file>