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10312\"/>
    </mc:Choice>
  </mc:AlternateContent>
  <xr:revisionPtr revIDLastSave="0" documentId="13_ncr:1_{C1347B9F-6A69-4D57-9BB9-CE79BDBB5335}" xr6:coauthVersionLast="46" xr6:coauthVersionMax="46" xr10:uidLastSave="{00000000-0000-0000-0000-000000000000}"/>
  <bookViews>
    <workbookView xWindow="-120" yWindow="-120" windowWidth="29040" windowHeight="15840" tabRatio="914" firstSheet="6" activeTab="10" xr2:uid="{00000000-000D-0000-FFFF-FFFF00000000}"/>
  </bookViews>
  <sheets>
    <sheet name="Medidas e Pesos" sheetId="4" state="hidden" r:id="rId1"/>
    <sheet name="Insumo_Transf_sem_anterior" sheetId="24" state="hidden" r:id="rId2"/>
    <sheet name="Insumo_Transf_sem_vigente" sheetId="25" state="hidden" r:id="rId3"/>
    <sheet name="21 Regiões" sheetId="34" state="hidden" r:id="rId4"/>
    <sheet name="Bandeiras_Exportacao" sheetId="12" state="hidden" r:id="rId5"/>
    <sheet name="21 Regiões_v2" sheetId="33" state="hidden" r:id="rId6"/>
    <sheet name="Base_de_Dados_sem_transferencia" sheetId="17" r:id="rId7"/>
    <sheet name="Transferencias" sheetId="32" r:id="rId8"/>
    <sheet name="Base_de_Dados_Apos_transf" sheetId="31" r:id="rId9"/>
    <sheet name="Situacao_Municipios" sheetId="22" state="hidden" r:id="rId10"/>
    <sheet name="Indicadores_Exportacao" sheetId="13" r:id="rId11"/>
    <sheet name="Calculo_Bandeiras" sheetId="16" r:id="rId12"/>
    <sheet name="TRAVA" sheetId="20" state="hidden" r:id="rId13"/>
  </sheets>
  <definedNames>
    <definedName name="_xlnm._FilterDatabase" localSheetId="3" hidden="1">'21 Regiões'!$A$3:$L$4</definedName>
    <definedName name="_xlnm._FilterDatabase" localSheetId="10" hidden="1">Indicadores_Exportacao!$A$7:$AB$40</definedName>
    <definedName name="_xlnm._FilterDatabase" localSheetId="9" hidden="1">Situacao_Municipios!$A$4:$L$501</definedName>
    <definedName name="_xlnm.Print_Area" localSheetId="3">'21 Regiões'!$A$1:$I$501</definedName>
    <definedName name="_xlnm.Print_Area" localSheetId="5">'21 Regiões_v2'!#REF!</definedName>
    <definedName name="_xlnm.Print_Area" localSheetId="4">Bandeiras_Exportacao!#REF!</definedName>
    <definedName name="_xlnm.Print_Area" localSheetId="8">Base_de_Dados_Apos_transf!#REF!</definedName>
    <definedName name="_xlnm.Print_Area" localSheetId="6">Base_de_Dados_sem_transferencia!#REF!</definedName>
    <definedName name="_xlnm.Print_Area" localSheetId="11">Calculo_Bandeiras!#REF!</definedName>
    <definedName name="_xlnm.Print_Area" localSheetId="10">Indicadores_Exportacao!#REF!</definedName>
    <definedName name="Banco_1">#REF!</definedName>
    <definedName name="_xlnm.Database" localSheetId="4">#REF!</definedName>
    <definedName name="_xlnm.Database" localSheetId="8">#REF!</definedName>
    <definedName name="_xlnm.Database" localSheetId="6">#REF!</definedName>
    <definedName name="_xlnm.Database" localSheetId="11">#REF!</definedName>
    <definedName name="_xlnm.Database" localSheetId="10">#REF!</definedName>
    <definedName name="_xlnm.Database" localSheetId="9">#REF!</definedName>
    <definedName name="_xlnm.Database">#REF!</definedName>
    <definedName name="Banco_de_dados_2">#REF!</definedName>
    <definedName name="_xlnm.Print_Titles" localSheetId="3">'21 Regiões'!$4:$4</definedName>
    <definedName name="_xlnm.Print_Titles" localSheetId="5">'21 Regiões_v2'!$4:$4</definedName>
    <definedName name="_xlnm.Print_Titles" localSheetId="4">Bandeiras_Exportacao!$4:$4</definedName>
    <definedName name="_xlnm.Print_Titles" localSheetId="8">Base_de_Dados_Apos_transf!$4:$4</definedName>
    <definedName name="_xlnm.Print_Titles" localSheetId="6">Base_de_Dados_sem_transferencia!$4:$4</definedName>
    <definedName name="_xlnm.Print_Titles" localSheetId="11">Calculo_Bandeiras!$7:$7</definedName>
    <definedName name="_xlnm.Print_Titles" localSheetId="10">Indicadores_Exportacao!$7:$7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2" l="1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K158" i="22"/>
  <c r="K159" i="22"/>
  <c r="K160" i="22"/>
  <c r="K161" i="22"/>
  <c r="K162" i="22"/>
  <c r="K163" i="22"/>
  <c r="K164" i="22"/>
  <c r="K165" i="22"/>
  <c r="K166" i="22"/>
  <c r="K167" i="22"/>
  <c r="K168" i="22"/>
  <c r="K169" i="22"/>
  <c r="K170" i="22"/>
  <c r="K171" i="22"/>
  <c r="K172" i="22"/>
  <c r="K173" i="22"/>
  <c r="K174" i="22"/>
  <c r="K175" i="22"/>
  <c r="K176" i="22"/>
  <c r="K177" i="22"/>
  <c r="K178" i="22"/>
  <c r="K179" i="22"/>
  <c r="K180" i="22"/>
  <c r="K181" i="22"/>
  <c r="K182" i="22"/>
  <c r="K183" i="22"/>
  <c r="K184" i="22"/>
  <c r="K185" i="22"/>
  <c r="K186" i="22"/>
  <c r="K187" i="22"/>
  <c r="K188" i="22"/>
  <c r="K189" i="22"/>
  <c r="K190" i="22"/>
  <c r="K191" i="22"/>
  <c r="K192" i="22"/>
  <c r="K193" i="22"/>
  <c r="K194" i="22"/>
  <c r="K195" i="22"/>
  <c r="K196" i="22"/>
  <c r="K197" i="22"/>
  <c r="K198" i="22"/>
  <c r="K199" i="22"/>
  <c r="K200" i="22"/>
  <c r="K201" i="22"/>
  <c r="K202" i="22"/>
  <c r="K203" i="22"/>
  <c r="K204" i="22"/>
  <c r="K205" i="22"/>
  <c r="K206" i="22"/>
  <c r="K207" i="22"/>
  <c r="K208" i="22"/>
  <c r="K209" i="22"/>
  <c r="K210" i="22"/>
  <c r="K211" i="22"/>
  <c r="K212" i="22"/>
  <c r="K213" i="22"/>
  <c r="K214" i="22"/>
  <c r="K215" i="22"/>
  <c r="K216" i="22"/>
  <c r="K217" i="22"/>
  <c r="K218" i="22"/>
  <c r="K219" i="22"/>
  <c r="K220" i="22"/>
  <c r="K221" i="22"/>
  <c r="K222" i="22"/>
  <c r="K223" i="22"/>
  <c r="K224" i="22"/>
  <c r="K225" i="22"/>
  <c r="K226" i="22"/>
  <c r="K227" i="22"/>
  <c r="K228" i="22"/>
  <c r="K229" i="22"/>
  <c r="K230" i="22"/>
  <c r="K231" i="22"/>
  <c r="K232" i="22"/>
  <c r="K233" i="22"/>
  <c r="K234" i="22"/>
  <c r="K235" i="22"/>
  <c r="K236" i="22"/>
  <c r="K237" i="22"/>
  <c r="K238" i="22"/>
  <c r="K239" i="22"/>
  <c r="K240" i="22"/>
  <c r="K241" i="22"/>
  <c r="K242" i="22"/>
  <c r="K243" i="22"/>
  <c r="K244" i="22"/>
  <c r="K245" i="22"/>
  <c r="K246" i="22"/>
  <c r="K247" i="22"/>
  <c r="K248" i="22"/>
  <c r="K249" i="22"/>
  <c r="K250" i="22"/>
  <c r="K251" i="22"/>
  <c r="K252" i="22"/>
  <c r="K253" i="22"/>
  <c r="K254" i="22"/>
  <c r="K255" i="22"/>
  <c r="K256" i="22"/>
  <c r="K257" i="22"/>
  <c r="K258" i="22"/>
  <c r="K259" i="22"/>
  <c r="K260" i="22"/>
  <c r="K261" i="22"/>
  <c r="K262" i="22"/>
  <c r="K263" i="22"/>
  <c r="K264" i="22"/>
  <c r="K265" i="22"/>
  <c r="K266" i="22"/>
  <c r="K267" i="22"/>
  <c r="K268" i="22"/>
  <c r="K269" i="22"/>
  <c r="K270" i="22"/>
  <c r="K271" i="22"/>
  <c r="K272" i="22"/>
  <c r="K273" i="22"/>
  <c r="K274" i="22"/>
  <c r="K275" i="22"/>
  <c r="K276" i="22"/>
  <c r="K277" i="22"/>
  <c r="K278" i="22"/>
  <c r="K279" i="22"/>
  <c r="K280" i="22"/>
  <c r="K281" i="22"/>
  <c r="K282" i="22"/>
  <c r="K283" i="22"/>
  <c r="K284" i="22"/>
  <c r="K285" i="22"/>
  <c r="K286" i="22"/>
  <c r="K287" i="22"/>
  <c r="K288" i="22"/>
  <c r="K289" i="22"/>
  <c r="K290" i="22"/>
  <c r="K291" i="22"/>
  <c r="K292" i="22"/>
  <c r="K293" i="22"/>
  <c r="K294" i="22"/>
  <c r="K295" i="22"/>
  <c r="K296" i="22"/>
  <c r="K297" i="22"/>
  <c r="K298" i="22"/>
  <c r="K299" i="22"/>
  <c r="K300" i="22"/>
  <c r="K301" i="22"/>
  <c r="K302" i="22"/>
  <c r="K303" i="22"/>
  <c r="K304" i="22"/>
  <c r="K305" i="22"/>
  <c r="K306" i="22"/>
  <c r="K307" i="22"/>
  <c r="K308" i="22"/>
  <c r="K309" i="22"/>
  <c r="K310" i="22"/>
  <c r="K311" i="22"/>
  <c r="K312" i="22"/>
  <c r="K313" i="22"/>
  <c r="K314" i="22"/>
  <c r="K315" i="22"/>
  <c r="K316" i="22"/>
  <c r="K317" i="22"/>
  <c r="K318" i="22"/>
  <c r="K319" i="22"/>
  <c r="K320" i="22"/>
  <c r="K321" i="22"/>
  <c r="K322" i="22"/>
  <c r="K323" i="22"/>
  <c r="K324" i="22"/>
  <c r="K325" i="22"/>
  <c r="K326" i="22"/>
  <c r="K327" i="22"/>
  <c r="K328" i="22"/>
  <c r="K329" i="22"/>
  <c r="K330" i="22"/>
  <c r="K331" i="22"/>
  <c r="K332" i="22"/>
  <c r="K333" i="22"/>
  <c r="K334" i="22"/>
  <c r="K335" i="22"/>
  <c r="K336" i="22"/>
  <c r="K337" i="22"/>
  <c r="K338" i="22"/>
  <c r="K339" i="22"/>
  <c r="K340" i="22"/>
  <c r="K341" i="22"/>
  <c r="K342" i="22"/>
  <c r="K343" i="22"/>
  <c r="K344" i="22"/>
  <c r="K345" i="22"/>
  <c r="K346" i="22"/>
  <c r="K347" i="22"/>
  <c r="K348" i="22"/>
  <c r="K349" i="22"/>
  <c r="K350" i="22"/>
  <c r="K351" i="22"/>
  <c r="K352" i="22"/>
  <c r="K353" i="22"/>
  <c r="K354" i="22"/>
  <c r="K355" i="22"/>
  <c r="K356" i="22"/>
  <c r="K357" i="22"/>
  <c r="K358" i="22"/>
  <c r="K359" i="22"/>
  <c r="K360" i="22"/>
  <c r="K361" i="22"/>
  <c r="K362" i="22"/>
  <c r="K363" i="22"/>
  <c r="K364" i="22"/>
  <c r="K365" i="22"/>
  <c r="K366" i="22"/>
  <c r="K367" i="22"/>
  <c r="K368" i="22"/>
  <c r="K369" i="22"/>
  <c r="K370" i="22"/>
  <c r="K371" i="22"/>
  <c r="K372" i="22"/>
  <c r="K373" i="22"/>
  <c r="K374" i="22"/>
  <c r="K375" i="22"/>
  <c r="K376" i="22"/>
  <c r="K377" i="22"/>
  <c r="K378" i="22"/>
  <c r="K379" i="22"/>
  <c r="K380" i="22"/>
  <c r="K381" i="22"/>
  <c r="K382" i="22"/>
  <c r="K383" i="22"/>
  <c r="K384" i="22"/>
  <c r="K385" i="22"/>
  <c r="K386" i="22"/>
  <c r="K387" i="22"/>
  <c r="K388" i="22"/>
  <c r="K389" i="22"/>
  <c r="K390" i="22"/>
  <c r="K391" i="22"/>
  <c r="K392" i="22"/>
  <c r="K393" i="22"/>
  <c r="K394" i="22"/>
  <c r="K395" i="22"/>
  <c r="K396" i="22"/>
  <c r="K397" i="22"/>
  <c r="K398" i="22"/>
  <c r="K399" i="22"/>
  <c r="K400" i="22"/>
  <c r="K401" i="22"/>
  <c r="K402" i="22"/>
  <c r="K403" i="22"/>
  <c r="K404" i="22"/>
  <c r="K405" i="22"/>
  <c r="K406" i="22"/>
  <c r="K407" i="22"/>
  <c r="K408" i="22"/>
  <c r="K409" i="22"/>
  <c r="K410" i="22"/>
  <c r="K411" i="22"/>
  <c r="K412" i="22"/>
  <c r="K413" i="22"/>
  <c r="K414" i="22"/>
  <c r="K415" i="22"/>
  <c r="K416" i="22"/>
  <c r="K417" i="22"/>
  <c r="K418" i="22"/>
  <c r="K419" i="22"/>
  <c r="K420" i="22"/>
  <c r="K421" i="22"/>
  <c r="K422" i="22"/>
  <c r="K423" i="22"/>
  <c r="K424" i="22"/>
  <c r="K425" i="22"/>
  <c r="K426" i="22"/>
  <c r="K427" i="22"/>
  <c r="K428" i="22"/>
  <c r="K429" i="22"/>
  <c r="K430" i="22"/>
  <c r="K431" i="22"/>
  <c r="K432" i="22"/>
  <c r="K433" i="22"/>
  <c r="K434" i="22"/>
  <c r="K435" i="22"/>
  <c r="K436" i="22"/>
  <c r="K437" i="22"/>
  <c r="K438" i="22"/>
  <c r="K439" i="22"/>
  <c r="K440" i="22"/>
  <c r="K441" i="22"/>
  <c r="K442" i="22"/>
  <c r="K443" i="22"/>
  <c r="K444" i="22"/>
  <c r="K445" i="22"/>
  <c r="K446" i="22"/>
  <c r="K447" i="22"/>
  <c r="K448" i="22"/>
  <c r="K449" i="22"/>
  <c r="K450" i="22"/>
  <c r="K451" i="22"/>
  <c r="K452" i="22"/>
  <c r="K453" i="22"/>
  <c r="K454" i="22"/>
  <c r="K455" i="22"/>
  <c r="K456" i="22"/>
  <c r="K457" i="22"/>
  <c r="K458" i="22"/>
  <c r="K459" i="22"/>
  <c r="K460" i="22"/>
  <c r="K461" i="22"/>
  <c r="K462" i="22"/>
  <c r="K463" i="22"/>
  <c r="K464" i="22"/>
  <c r="K465" i="22"/>
  <c r="K466" i="22"/>
  <c r="K467" i="22"/>
  <c r="K468" i="22"/>
  <c r="K469" i="22"/>
  <c r="K470" i="22"/>
  <c r="K471" i="22"/>
  <c r="K472" i="22"/>
  <c r="K473" i="22"/>
  <c r="K474" i="22"/>
  <c r="K475" i="22"/>
  <c r="K476" i="22"/>
  <c r="K477" i="22"/>
  <c r="K478" i="22"/>
  <c r="K479" i="22"/>
  <c r="K480" i="22"/>
  <c r="K481" i="22"/>
  <c r="K482" i="22"/>
  <c r="K483" i="22"/>
  <c r="K484" i="22"/>
  <c r="K485" i="22"/>
  <c r="K486" i="22"/>
  <c r="K487" i="22"/>
  <c r="K488" i="22"/>
  <c r="K489" i="22"/>
  <c r="K490" i="22"/>
  <c r="K491" i="22"/>
  <c r="K492" i="22"/>
  <c r="K493" i="22"/>
  <c r="K494" i="22"/>
  <c r="K495" i="22"/>
  <c r="K496" i="22"/>
  <c r="K497" i="22"/>
  <c r="K498" i="22"/>
  <c r="K499" i="22"/>
  <c r="K500" i="22"/>
  <c r="K501" i="22"/>
  <c r="K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352" i="22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365" i="22"/>
  <c r="J366" i="22"/>
  <c r="J367" i="22"/>
  <c r="J368" i="22"/>
  <c r="J369" i="22"/>
  <c r="J370" i="22"/>
  <c r="J371" i="22"/>
  <c r="J372" i="22"/>
  <c r="J373" i="22"/>
  <c r="J374" i="22"/>
  <c r="J375" i="22"/>
  <c r="J376" i="22"/>
  <c r="J377" i="22"/>
  <c r="J378" i="22"/>
  <c r="J379" i="22"/>
  <c r="J380" i="22"/>
  <c r="J381" i="22"/>
  <c r="J382" i="22"/>
  <c r="J383" i="22"/>
  <c r="J384" i="22"/>
  <c r="J385" i="22"/>
  <c r="J386" i="22"/>
  <c r="J387" i="22"/>
  <c r="J388" i="22"/>
  <c r="J389" i="22"/>
  <c r="J390" i="22"/>
  <c r="J391" i="22"/>
  <c r="J392" i="22"/>
  <c r="J393" i="22"/>
  <c r="J394" i="22"/>
  <c r="J395" i="22"/>
  <c r="J396" i="22"/>
  <c r="J397" i="22"/>
  <c r="J398" i="22"/>
  <c r="J399" i="22"/>
  <c r="J400" i="22"/>
  <c r="J401" i="22"/>
  <c r="J402" i="22"/>
  <c r="J403" i="22"/>
  <c r="J404" i="22"/>
  <c r="J405" i="22"/>
  <c r="J406" i="22"/>
  <c r="J407" i="22"/>
  <c r="J408" i="22"/>
  <c r="J409" i="22"/>
  <c r="J410" i="22"/>
  <c r="J411" i="22"/>
  <c r="J412" i="22"/>
  <c r="J413" i="22"/>
  <c r="J414" i="22"/>
  <c r="J415" i="22"/>
  <c r="J416" i="22"/>
  <c r="J417" i="22"/>
  <c r="J418" i="22"/>
  <c r="J419" i="22"/>
  <c r="J420" i="22"/>
  <c r="J421" i="22"/>
  <c r="J422" i="22"/>
  <c r="J423" i="22"/>
  <c r="J424" i="22"/>
  <c r="J425" i="22"/>
  <c r="J426" i="22"/>
  <c r="J427" i="22"/>
  <c r="J428" i="22"/>
  <c r="J429" i="22"/>
  <c r="J430" i="22"/>
  <c r="J431" i="22"/>
  <c r="J432" i="22"/>
  <c r="J433" i="22"/>
  <c r="J434" i="22"/>
  <c r="J435" i="22"/>
  <c r="J436" i="22"/>
  <c r="J437" i="22"/>
  <c r="J438" i="22"/>
  <c r="J439" i="22"/>
  <c r="J440" i="22"/>
  <c r="J441" i="22"/>
  <c r="J442" i="22"/>
  <c r="J443" i="22"/>
  <c r="J444" i="22"/>
  <c r="J445" i="22"/>
  <c r="J446" i="22"/>
  <c r="J447" i="22"/>
  <c r="J448" i="22"/>
  <c r="J449" i="22"/>
  <c r="J450" i="22"/>
  <c r="J451" i="22"/>
  <c r="J452" i="22"/>
  <c r="J453" i="22"/>
  <c r="J454" i="22"/>
  <c r="J455" i="22"/>
  <c r="J456" i="22"/>
  <c r="J457" i="22"/>
  <c r="J458" i="22"/>
  <c r="J459" i="22"/>
  <c r="J460" i="22"/>
  <c r="J461" i="22"/>
  <c r="J462" i="22"/>
  <c r="J463" i="22"/>
  <c r="J464" i="22"/>
  <c r="J465" i="22"/>
  <c r="J466" i="22"/>
  <c r="J467" i="22"/>
  <c r="J468" i="22"/>
  <c r="J469" i="22"/>
  <c r="J470" i="22"/>
  <c r="J471" i="22"/>
  <c r="J472" i="22"/>
  <c r="J473" i="22"/>
  <c r="J474" i="22"/>
  <c r="J475" i="22"/>
  <c r="J476" i="22"/>
  <c r="J477" i="22"/>
  <c r="J478" i="22"/>
  <c r="J479" i="22"/>
  <c r="J480" i="22"/>
  <c r="J481" i="22"/>
  <c r="J482" i="22"/>
  <c r="J483" i="22"/>
  <c r="J484" i="22"/>
  <c r="J485" i="22"/>
  <c r="J486" i="22"/>
  <c r="J487" i="22"/>
  <c r="J488" i="22"/>
  <c r="J489" i="22"/>
  <c r="J490" i="22"/>
  <c r="J491" i="22"/>
  <c r="J492" i="22"/>
  <c r="J493" i="22"/>
  <c r="J494" i="22"/>
  <c r="J495" i="22"/>
  <c r="J496" i="22"/>
  <c r="J497" i="22"/>
  <c r="J498" i="22"/>
  <c r="J499" i="22"/>
  <c r="J500" i="22"/>
  <c r="J501" i="22"/>
  <c r="J5" i="22"/>
  <c r="H6" i="22"/>
  <c r="I6" i="22"/>
  <c r="H7" i="22"/>
  <c r="I7" i="22"/>
  <c r="H8" i="22"/>
  <c r="I8" i="22"/>
  <c r="H9" i="22"/>
  <c r="I9" i="22"/>
  <c r="H10" i="22"/>
  <c r="I10" i="22"/>
  <c r="H11" i="22"/>
  <c r="I11" i="22"/>
  <c r="H12" i="22"/>
  <c r="I12" i="22"/>
  <c r="H13" i="22"/>
  <c r="I13" i="22"/>
  <c r="H14" i="22"/>
  <c r="I14" i="22"/>
  <c r="H15" i="22"/>
  <c r="I15" i="22"/>
  <c r="H16" i="22"/>
  <c r="I16" i="22"/>
  <c r="H17" i="22"/>
  <c r="I17" i="22"/>
  <c r="H18" i="22"/>
  <c r="I18" i="22"/>
  <c r="H19" i="22"/>
  <c r="I19" i="22"/>
  <c r="H20" i="22"/>
  <c r="I20" i="22"/>
  <c r="H21" i="22"/>
  <c r="I21" i="22"/>
  <c r="H22" i="22"/>
  <c r="I22" i="22"/>
  <c r="H23" i="22"/>
  <c r="I23" i="22"/>
  <c r="H24" i="22"/>
  <c r="I24" i="22"/>
  <c r="H25" i="22"/>
  <c r="I25" i="22"/>
  <c r="H26" i="22"/>
  <c r="I26" i="22"/>
  <c r="H27" i="22"/>
  <c r="I27" i="22"/>
  <c r="H28" i="22"/>
  <c r="I28" i="22"/>
  <c r="H29" i="22"/>
  <c r="I29" i="22"/>
  <c r="H30" i="22"/>
  <c r="I30" i="22"/>
  <c r="H31" i="22"/>
  <c r="I31" i="22"/>
  <c r="H32" i="22"/>
  <c r="I32" i="22"/>
  <c r="H33" i="22"/>
  <c r="I33" i="22"/>
  <c r="H34" i="22"/>
  <c r="I34" i="22"/>
  <c r="H35" i="22"/>
  <c r="I35" i="22"/>
  <c r="H36" i="22"/>
  <c r="I36" i="22"/>
  <c r="H37" i="22"/>
  <c r="I37" i="22"/>
  <c r="H38" i="22"/>
  <c r="I38" i="22"/>
  <c r="H39" i="22"/>
  <c r="I39" i="22"/>
  <c r="H40" i="22"/>
  <c r="I40" i="22"/>
  <c r="H41" i="22"/>
  <c r="I41" i="22"/>
  <c r="H42" i="22"/>
  <c r="I42" i="22"/>
  <c r="H43" i="22"/>
  <c r="I43" i="22"/>
  <c r="H44" i="22"/>
  <c r="I44" i="22"/>
  <c r="H45" i="22"/>
  <c r="I45" i="22"/>
  <c r="H46" i="22"/>
  <c r="I46" i="22"/>
  <c r="H47" i="22"/>
  <c r="I47" i="22"/>
  <c r="H48" i="22"/>
  <c r="I48" i="22"/>
  <c r="H49" i="22"/>
  <c r="I49" i="22"/>
  <c r="H50" i="22"/>
  <c r="I50" i="22"/>
  <c r="H51" i="22"/>
  <c r="I51" i="22"/>
  <c r="H52" i="22"/>
  <c r="I52" i="22"/>
  <c r="H53" i="22"/>
  <c r="I53" i="22"/>
  <c r="H54" i="22"/>
  <c r="I54" i="22"/>
  <c r="H55" i="22"/>
  <c r="I55" i="22"/>
  <c r="H56" i="22"/>
  <c r="I56" i="22"/>
  <c r="H57" i="22"/>
  <c r="I57" i="22"/>
  <c r="H58" i="22"/>
  <c r="I58" i="22"/>
  <c r="H59" i="22"/>
  <c r="I59" i="22"/>
  <c r="H60" i="22"/>
  <c r="I60" i="22"/>
  <c r="H61" i="22"/>
  <c r="I61" i="22"/>
  <c r="H62" i="22"/>
  <c r="I62" i="22"/>
  <c r="H63" i="22"/>
  <c r="I63" i="22"/>
  <c r="H64" i="22"/>
  <c r="I64" i="22"/>
  <c r="H65" i="22"/>
  <c r="I65" i="22"/>
  <c r="H66" i="22"/>
  <c r="I66" i="22"/>
  <c r="H67" i="22"/>
  <c r="I67" i="22"/>
  <c r="H68" i="22"/>
  <c r="I68" i="22"/>
  <c r="H69" i="22"/>
  <c r="I69" i="22"/>
  <c r="H70" i="22"/>
  <c r="I70" i="22"/>
  <c r="H71" i="22"/>
  <c r="I71" i="22"/>
  <c r="H72" i="22"/>
  <c r="I72" i="22"/>
  <c r="H73" i="22"/>
  <c r="I73" i="22"/>
  <c r="H74" i="22"/>
  <c r="I74" i="22"/>
  <c r="H75" i="22"/>
  <c r="I75" i="22"/>
  <c r="H76" i="22"/>
  <c r="I76" i="22"/>
  <c r="H77" i="22"/>
  <c r="I77" i="22"/>
  <c r="H78" i="22"/>
  <c r="I78" i="22"/>
  <c r="H79" i="22"/>
  <c r="I79" i="22"/>
  <c r="H80" i="22"/>
  <c r="I80" i="22"/>
  <c r="H81" i="22"/>
  <c r="I81" i="22"/>
  <c r="H82" i="22"/>
  <c r="I82" i="22"/>
  <c r="H83" i="22"/>
  <c r="I83" i="22"/>
  <c r="H84" i="22"/>
  <c r="I84" i="22"/>
  <c r="H85" i="22"/>
  <c r="I85" i="22"/>
  <c r="H86" i="22"/>
  <c r="I86" i="22"/>
  <c r="H87" i="22"/>
  <c r="I87" i="22"/>
  <c r="H88" i="22"/>
  <c r="I88" i="22"/>
  <c r="H89" i="22"/>
  <c r="I89" i="22"/>
  <c r="H90" i="22"/>
  <c r="I90" i="22"/>
  <c r="H91" i="22"/>
  <c r="I91" i="22"/>
  <c r="H92" i="22"/>
  <c r="I92" i="22"/>
  <c r="H93" i="22"/>
  <c r="I93" i="22"/>
  <c r="H94" i="22"/>
  <c r="I94" i="22"/>
  <c r="H95" i="22"/>
  <c r="I95" i="22"/>
  <c r="H96" i="22"/>
  <c r="I96" i="22"/>
  <c r="H97" i="22"/>
  <c r="I97" i="22"/>
  <c r="H98" i="22"/>
  <c r="I98" i="22"/>
  <c r="H99" i="22"/>
  <c r="I99" i="22"/>
  <c r="H100" i="22"/>
  <c r="I100" i="22"/>
  <c r="H101" i="22"/>
  <c r="I101" i="22"/>
  <c r="H102" i="22"/>
  <c r="I102" i="22"/>
  <c r="H103" i="22"/>
  <c r="I103" i="22"/>
  <c r="H104" i="22"/>
  <c r="I104" i="22"/>
  <c r="H105" i="22"/>
  <c r="I105" i="22"/>
  <c r="H106" i="22"/>
  <c r="I106" i="22"/>
  <c r="H107" i="22"/>
  <c r="I107" i="22"/>
  <c r="H108" i="22"/>
  <c r="I108" i="22"/>
  <c r="H109" i="22"/>
  <c r="I109" i="22"/>
  <c r="H110" i="22"/>
  <c r="I110" i="22"/>
  <c r="H111" i="22"/>
  <c r="I111" i="22"/>
  <c r="H112" i="22"/>
  <c r="I112" i="22"/>
  <c r="H113" i="22"/>
  <c r="I113" i="22"/>
  <c r="H114" i="22"/>
  <c r="I114" i="22"/>
  <c r="H115" i="22"/>
  <c r="I115" i="22"/>
  <c r="H116" i="22"/>
  <c r="I116" i="22"/>
  <c r="H117" i="22"/>
  <c r="I117" i="22"/>
  <c r="H118" i="22"/>
  <c r="I118" i="22"/>
  <c r="H119" i="22"/>
  <c r="I119" i="22"/>
  <c r="H120" i="22"/>
  <c r="I120" i="22"/>
  <c r="H121" i="22"/>
  <c r="I121" i="22"/>
  <c r="H122" i="22"/>
  <c r="I122" i="22"/>
  <c r="H123" i="22"/>
  <c r="I123" i="22"/>
  <c r="H124" i="22"/>
  <c r="I124" i="22"/>
  <c r="H125" i="22"/>
  <c r="I125" i="22"/>
  <c r="H126" i="22"/>
  <c r="I126" i="22"/>
  <c r="H127" i="22"/>
  <c r="I127" i="22"/>
  <c r="H128" i="22"/>
  <c r="I128" i="22"/>
  <c r="H129" i="22"/>
  <c r="I129" i="22"/>
  <c r="H130" i="22"/>
  <c r="I130" i="22"/>
  <c r="H131" i="22"/>
  <c r="I131" i="22"/>
  <c r="H132" i="22"/>
  <c r="I132" i="22"/>
  <c r="H133" i="22"/>
  <c r="I133" i="22"/>
  <c r="H134" i="22"/>
  <c r="I134" i="22"/>
  <c r="H135" i="22"/>
  <c r="I135" i="22"/>
  <c r="H136" i="22"/>
  <c r="I136" i="22"/>
  <c r="H137" i="22"/>
  <c r="I137" i="22"/>
  <c r="H138" i="22"/>
  <c r="I138" i="22"/>
  <c r="H139" i="22"/>
  <c r="I139" i="22"/>
  <c r="H140" i="22"/>
  <c r="I140" i="22"/>
  <c r="H141" i="22"/>
  <c r="I141" i="22"/>
  <c r="H142" i="22"/>
  <c r="I142" i="22"/>
  <c r="H143" i="22"/>
  <c r="I143" i="22"/>
  <c r="H144" i="22"/>
  <c r="I144" i="22"/>
  <c r="H145" i="22"/>
  <c r="I145" i="22"/>
  <c r="H146" i="22"/>
  <c r="I146" i="22"/>
  <c r="H147" i="22"/>
  <c r="I147" i="22"/>
  <c r="H148" i="22"/>
  <c r="I148" i="22"/>
  <c r="H149" i="22"/>
  <c r="I149" i="22"/>
  <c r="H150" i="22"/>
  <c r="I150" i="22"/>
  <c r="H151" i="22"/>
  <c r="I151" i="22"/>
  <c r="H152" i="22"/>
  <c r="I152" i="22"/>
  <c r="H153" i="22"/>
  <c r="I153" i="22"/>
  <c r="H154" i="22"/>
  <c r="I154" i="22"/>
  <c r="H155" i="22"/>
  <c r="I155" i="22"/>
  <c r="H156" i="22"/>
  <c r="I156" i="22"/>
  <c r="H157" i="22"/>
  <c r="I157" i="22"/>
  <c r="H158" i="22"/>
  <c r="I158" i="22"/>
  <c r="H159" i="22"/>
  <c r="I159" i="22"/>
  <c r="H160" i="22"/>
  <c r="I160" i="22"/>
  <c r="H161" i="22"/>
  <c r="I161" i="22"/>
  <c r="H162" i="22"/>
  <c r="I162" i="22"/>
  <c r="H163" i="22"/>
  <c r="I163" i="22"/>
  <c r="H164" i="22"/>
  <c r="I164" i="22"/>
  <c r="H165" i="22"/>
  <c r="I165" i="22"/>
  <c r="H166" i="22"/>
  <c r="I166" i="22"/>
  <c r="H167" i="22"/>
  <c r="I167" i="22"/>
  <c r="H168" i="22"/>
  <c r="I168" i="22"/>
  <c r="H169" i="22"/>
  <c r="I169" i="22"/>
  <c r="H170" i="22"/>
  <c r="I170" i="22"/>
  <c r="H171" i="22"/>
  <c r="I171" i="22"/>
  <c r="H172" i="22"/>
  <c r="I172" i="22"/>
  <c r="H173" i="22"/>
  <c r="I173" i="22"/>
  <c r="H174" i="22"/>
  <c r="I174" i="22"/>
  <c r="H175" i="22"/>
  <c r="I175" i="22"/>
  <c r="H176" i="22"/>
  <c r="I176" i="22"/>
  <c r="H177" i="22"/>
  <c r="I177" i="22"/>
  <c r="H178" i="22"/>
  <c r="I178" i="22"/>
  <c r="H179" i="22"/>
  <c r="I179" i="22"/>
  <c r="H180" i="22"/>
  <c r="I180" i="22"/>
  <c r="H181" i="22"/>
  <c r="I181" i="22"/>
  <c r="H182" i="22"/>
  <c r="I182" i="22"/>
  <c r="H183" i="22"/>
  <c r="I183" i="22"/>
  <c r="H184" i="22"/>
  <c r="I184" i="22"/>
  <c r="H185" i="22"/>
  <c r="I185" i="22"/>
  <c r="H186" i="22"/>
  <c r="I186" i="22"/>
  <c r="H187" i="22"/>
  <c r="I187" i="22"/>
  <c r="H188" i="22"/>
  <c r="I188" i="22"/>
  <c r="H189" i="22"/>
  <c r="I189" i="22"/>
  <c r="H190" i="22"/>
  <c r="I190" i="22"/>
  <c r="H191" i="22"/>
  <c r="I191" i="22"/>
  <c r="H192" i="22"/>
  <c r="I192" i="22"/>
  <c r="H193" i="22"/>
  <c r="I193" i="22"/>
  <c r="H194" i="22"/>
  <c r="I194" i="22"/>
  <c r="H195" i="22"/>
  <c r="I195" i="22"/>
  <c r="H196" i="22"/>
  <c r="I196" i="22"/>
  <c r="H197" i="22"/>
  <c r="I197" i="22"/>
  <c r="H198" i="22"/>
  <c r="I198" i="22"/>
  <c r="H199" i="22"/>
  <c r="I199" i="22"/>
  <c r="H200" i="22"/>
  <c r="I200" i="22"/>
  <c r="H201" i="22"/>
  <c r="I201" i="22"/>
  <c r="H202" i="22"/>
  <c r="I202" i="22"/>
  <c r="H203" i="22"/>
  <c r="I203" i="22"/>
  <c r="H204" i="22"/>
  <c r="I204" i="22"/>
  <c r="H205" i="22"/>
  <c r="I205" i="22"/>
  <c r="H206" i="22"/>
  <c r="I206" i="22"/>
  <c r="H207" i="22"/>
  <c r="I207" i="22"/>
  <c r="H208" i="22"/>
  <c r="I208" i="22"/>
  <c r="H209" i="22"/>
  <c r="I209" i="22"/>
  <c r="H210" i="22"/>
  <c r="I210" i="22"/>
  <c r="H211" i="22"/>
  <c r="I211" i="22"/>
  <c r="H212" i="22"/>
  <c r="I212" i="22"/>
  <c r="H213" i="22"/>
  <c r="I213" i="22"/>
  <c r="H214" i="22"/>
  <c r="I214" i="22"/>
  <c r="H215" i="22"/>
  <c r="I215" i="22"/>
  <c r="H216" i="22"/>
  <c r="I216" i="22"/>
  <c r="H217" i="22"/>
  <c r="I217" i="22"/>
  <c r="H218" i="22"/>
  <c r="I218" i="22"/>
  <c r="H219" i="22"/>
  <c r="I219" i="22"/>
  <c r="H220" i="22"/>
  <c r="I220" i="22"/>
  <c r="H221" i="22"/>
  <c r="I221" i="22"/>
  <c r="H222" i="22"/>
  <c r="I222" i="22"/>
  <c r="H223" i="22"/>
  <c r="I223" i="22"/>
  <c r="H224" i="22"/>
  <c r="I224" i="22"/>
  <c r="H225" i="22"/>
  <c r="I225" i="22"/>
  <c r="H226" i="22"/>
  <c r="I226" i="22"/>
  <c r="H227" i="22"/>
  <c r="I227" i="22"/>
  <c r="H228" i="22"/>
  <c r="I228" i="22"/>
  <c r="H229" i="22"/>
  <c r="I229" i="22"/>
  <c r="H230" i="22"/>
  <c r="I230" i="22"/>
  <c r="H231" i="22"/>
  <c r="I231" i="22"/>
  <c r="H232" i="22"/>
  <c r="I232" i="22"/>
  <c r="H233" i="22"/>
  <c r="I233" i="22"/>
  <c r="H234" i="22"/>
  <c r="I234" i="22"/>
  <c r="H235" i="22"/>
  <c r="I235" i="22"/>
  <c r="H236" i="22"/>
  <c r="I236" i="22"/>
  <c r="H237" i="22"/>
  <c r="I237" i="22"/>
  <c r="H238" i="22"/>
  <c r="I238" i="22"/>
  <c r="H239" i="22"/>
  <c r="I239" i="22"/>
  <c r="H240" i="22"/>
  <c r="I240" i="22"/>
  <c r="H241" i="22"/>
  <c r="I241" i="22"/>
  <c r="H242" i="22"/>
  <c r="I242" i="22"/>
  <c r="H243" i="22"/>
  <c r="I243" i="22"/>
  <c r="H244" i="22"/>
  <c r="I244" i="22"/>
  <c r="H245" i="22"/>
  <c r="I245" i="22"/>
  <c r="H246" i="22"/>
  <c r="I246" i="22"/>
  <c r="H247" i="22"/>
  <c r="I247" i="22"/>
  <c r="H248" i="22"/>
  <c r="I248" i="22"/>
  <c r="H249" i="22"/>
  <c r="I249" i="22"/>
  <c r="H250" i="22"/>
  <c r="I250" i="22"/>
  <c r="H251" i="22"/>
  <c r="I251" i="22"/>
  <c r="H252" i="22"/>
  <c r="I252" i="22"/>
  <c r="H253" i="22"/>
  <c r="I253" i="22"/>
  <c r="H254" i="22"/>
  <c r="I254" i="22"/>
  <c r="H255" i="22"/>
  <c r="I255" i="22"/>
  <c r="H256" i="22"/>
  <c r="I256" i="22"/>
  <c r="H257" i="22"/>
  <c r="I257" i="22"/>
  <c r="H258" i="22"/>
  <c r="I258" i="22"/>
  <c r="H259" i="22"/>
  <c r="I259" i="22"/>
  <c r="H260" i="22"/>
  <c r="I260" i="22"/>
  <c r="H261" i="22"/>
  <c r="I261" i="22"/>
  <c r="H262" i="22"/>
  <c r="I262" i="22"/>
  <c r="H263" i="22"/>
  <c r="I263" i="22"/>
  <c r="H264" i="22"/>
  <c r="I264" i="22"/>
  <c r="H265" i="22"/>
  <c r="I265" i="22"/>
  <c r="H266" i="22"/>
  <c r="I266" i="22"/>
  <c r="H267" i="22"/>
  <c r="I267" i="22"/>
  <c r="H268" i="22"/>
  <c r="I268" i="22"/>
  <c r="H269" i="22"/>
  <c r="I269" i="22"/>
  <c r="H270" i="22"/>
  <c r="I270" i="22"/>
  <c r="H271" i="22"/>
  <c r="I271" i="22"/>
  <c r="H272" i="22"/>
  <c r="I272" i="22"/>
  <c r="H273" i="22"/>
  <c r="I273" i="22"/>
  <c r="H274" i="22"/>
  <c r="I274" i="22"/>
  <c r="H275" i="22"/>
  <c r="I275" i="22"/>
  <c r="H276" i="22"/>
  <c r="I276" i="22"/>
  <c r="H277" i="22"/>
  <c r="I277" i="22"/>
  <c r="H278" i="22"/>
  <c r="I278" i="22"/>
  <c r="H279" i="22"/>
  <c r="I279" i="22"/>
  <c r="H280" i="22"/>
  <c r="I280" i="22"/>
  <c r="H281" i="22"/>
  <c r="I281" i="22"/>
  <c r="H282" i="22"/>
  <c r="I282" i="22"/>
  <c r="H283" i="22"/>
  <c r="I283" i="22"/>
  <c r="H284" i="22"/>
  <c r="I284" i="22"/>
  <c r="H285" i="22"/>
  <c r="I285" i="22"/>
  <c r="H286" i="22"/>
  <c r="I286" i="22"/>
  <c r="H287" i="22"/>
  <c r="I287" i="22"/>
  <c r="H288" i="22"/>
  <c r="I288" i="22"/>
  <c r="H289" i="22"/>
  <c r="I289" i="22"/>
  <c r="H290" i="22"/>
  <c r="I290" i="22"/>
  <c r="H291" i="22"/>
  <c r="I291" i="22"/>
  <c r="H292" i="22"/>
  <c r="I292" i="22"/>
  <c r="H293" i="22"/>
  <c r="I293" i="22"/>
  <c r="H294" i="22"/>
  <c r="I294" i="22"/>
  <c r="H295" i="22"/>
  <c r="I295" i="22"/>
  <c r="H296" i="22"/>
  <c r="I296" i="22"/>
  <c r="H297" i="22"/>
  <c r="I297" i="22"/>
  <c r="H298" i="22"/>
  <c r="I298" i="22"/>
  <c r="H299" i="22"/>
  <c r="I299" i="22"/>
  <c r="H300" i="22"/>
  <c r="I300" i="22"/>
  <c r="H301" i="22"/>
  <c r="I301" i="22"/>
  <c r="H302" i="22"/>
  <c r="I302" i="22"/>
  <c r="H303" i="22"/>
  <c r="I303" i="22"/>
  <c r="H304" i="22"/>
  <c r="I304" i="22"/>
  <c r="H305" i="22"/>
  <c r="I305" i="22"/>
  <c r="H306" i="22"/>
  <c r="I306" i="22"/>
  <c r="H307" i="22"/>
  <c r="I307" i="22"/>
  <c r="H308" i="22"/>
  <c r="I308" i="22"/>
  <c r="H309" i="22"/>
  <c r="I309" i="22"/>
  <c r="H310" i="22"/>
  <c r="I310" i="22"/>
  <c r="H311" i="22"/>
  <c r="I311" i="22"/>
  <c r="H312" i="22"/>
  <c r="I312" i="22"/>
  <c r="H313" i="22"/>
  <c r="I313" i="22"/>
  <c r="H314" i="22"/>
  <c r="I314" i="22"/>
  <c r="H315" i="22"/>
  <c r="I315" i="22"/>
  <c r="H316" i="22"/>
  <c r="I316" i="22"/>
  <c r="H317" i="22"/>
  <c r="I317" i="22"/>
  <c r="H318" i="22"/>
  <c r="I318" i="22"/>
  <c r="H319" i="22"/>
  <c r="I319" i="22"/>
  <c r="H320" i="22"/>
  <c r="I320" i="22"/>
  <c r="H321" i="22"/>
  <c r="I321" i="22"/>
  <c r="H322" i="22"/>
  <c r="I322" i="22"/>
  <c r="H323" i="22"/>
  <c r="I323" i="22"/>
  <c r="H324" i="22"/>
  <c r="I324" i="22"/>
  <c r="H325" i="22"/>
  <c r="I325" i="22"/>
  <c r="H326" i="22"/>
  <c r="I326" i="22"/>
  <c r="H327" i="22"/>
  <c r="I327" i="22"/>
  <c r="H328" i="22"/>
  <c r="I328" i="22"/>
  <c r="H329" i="22"/>
  <c r="I329" i="22"/>
  <c r="H330" i="22"/>
  <c r="I330" i="22"/>
  <c r="H331" i="22"/>
  <c r="I331" i="22"/>
  <c r="H332" i="22"/>
  <c r="I332" i="22"/>
  <c r="H333" i="22"/>
  <c r="I333" i="22"/>
  <c r="H334" i="22"/>
  <c r="I334" i="22"/>
  <c r="H335" i="22"/>
  <c r="I335" i="22"/>
  <c r="H336" i="22"/>
  <c r="I336" i="22"/>
  <c r="H337" i="22"/>
  <c r="I337" i="22"/>
  <c r="H338" i="22"/>
  <c r="I338" i="22"/>
  <c r="H339" i="22"/>
  <c r="I339" i="22"/>
  <c r="H340" i="22"/>
  <c r="I340" i="22"/>
  <c r="H341" i="22"/>
  <c r="I341" i="22"/>
  <c r="H342" i="22"/>
  <c r="I342" i="22"/>
  <c r="H343" i="22"/>
  <c r="I343" i="22"/>
  <c r="H344" i="22"/>
  <c r="I344" i="22"/>
  <c r="H345" i="22"/>
  <c r="I345" i="22"/>
  <c r="H346" i="22"/>
  <c r="I346" i="22"/>
  <c r="H347" i="22"/>
  <c r="I347" i="22"/>
  <c r="H348" i="22"/>
  <c r="I348" i="22"/>
  <c r="H349" i="22"/>
  <c r="I349" i="22"/>
  <c r="H350" i="22"/>
  <c r="I350" i="22"/>
  <c r="H351" i="22"/>
  <c r="I351" i="22"/>
  <c r="H352" i="22"/>
  <c r="I352" i="22"/>
  <c r="H353" i="22"/>
  <c r="I353" i="22"/>
  <c r="H354" i="22"/>
  <c r="I354" i="22"/>
  <c r="H355" i="22"/>
  <c r="I355" i="22"/>
  <c r="H356" i="22"/>
  <c r="I356" i="22"/>
  <c r="H357" i="22"/>
  <c r="I357" i="22"/>
  <c r="H358" i="22"/>
  <c r="I358" i="22"/>
  <c r="H359" i="22"/>
  <c r="I359" i="22"/>
  <c r="H360" i="22"/>
  <c r="I360" i="22"/>
  <c r="H361" i="22"/>
  <c r="I361" i="22"/>
  <c r="H362" i="22"/>
  <c r="I362" i="22"/>
  <c r="H363" i="22"/>
  <c r="I363" i="22"/>
  <c r="H364" i="22"/>
  <c r="I364" i="22"/>
  <c r="H365" i="22"/>
  <c r="I365" i="22"/>
  <c r="H366" i="22"/>
  <c r="I366" i="22"/>
  <c r="H367" i="22"/>
  <c r="I367" i="22"/>
  <c r="H368" i="22"/>
  <c r="I368" i="22"/>
  <c r="H369" i="22"/>
  <c r="I369" i="22"/>
  <c r="H370" i="22"/>
  <c r="I370" i="22"/>
  <c r="H371" i="22"/>
  <c r="I371" i="22"/>
  <c r="H372" i="22"/>
  <c r="I372" i="22"/>
  <c r="H373" i="22"/>
  <c r="I373" i="22"/>
  <c r="H374" i="22"/>
  <c r="I374" i="22"/>
  <c r="H375" i="22"/>
  <c r="I375" i="22"/>
  <c r="H376" i="22"/>
  <c r="I376" i="22"/>
  <c r="H377" i="22"/>
  <c r="I377" i="22"/>
  <c r="H378" i="22"/>
  <c r="I378" i="22"/>
  <c r="H379" i="22"/>
  <c r="I379" i="22"/>
  <c r="H380" i="22"/>
  <c r="I380" i="22"/>
  <c r="H381" i="22"/>
  <c r="I381" i="22"/>
  <c r="H382" i="22"/>
  <c r="I382" i="22"/>
  <c r="H383" i="22"/>
  <c r="I383" i="22"/>
  <c r="H384" i="22"/>
  <c r="I384" i="22"/>
  <c r="H385" i="22"/>
  <c r="I385" i="22"/>
  <c r="H386" i="22"/>
  <c r="I386" i="22"/>
  <c r="H387" i="22"/>
  <c r="I387" i="22"/>
  <c r="H388" i="22"/>
  <c r="I388" i="22"/>
  <c r="H389" i="22"/>
  <c r="I389" i="22"/>
  <c r="H390" i="22"/>
  <c r="I390" i="22"/>
  <c r="H391" i="22"/>
  <c r="I391" i="22"/>
  <c r="H392" i="22"/>
  <c r="I392" i="22"/>
  <c r="H393" i="22"/>
  <c r="I393" i="22"/>
  <c r="H394" i="22"/>
  <c r="I394" i="22"/>
  <c r="H395" i="22"/>
  <c r="I395" i="22"/>
  <c r="H396" i="22"/>
  <c r="I396" i="22"/>
  <c r="H397" i="22"/>
  <c r="I397" i="22"/>
  <c r="H398" i="22"/>
  <c r="I398" i="22"/>
  <c r="H399" i="22"/>
  <c r="I399" i="22"/>
  <c r="H400" i="22"/>
  <c r="I400" i="22"/>
  <c r="H401" i="22"/>
  <c r="I401" i="22"/>
  <c r="H402" i="22"/>
  <c r="I402" i="22"/>
  <c r="H403" i="22"/>
  <c r="I403" i="22"/>
  <c r="H404" i="22"/>
  <c r="I404" i="22"/>
  <c r="H405" i="22"/>
  <c r="I405" i="22"/>
  <c r="H406" i="22"/>
  <c r="I406" i="22"/>
  <c r="H407" i="22"/>
  <c r="I407" i="22"/>
  <c r="H408" i="22"/>
  <c r="I408" i="22"/>
  <c r="H409" i="22"/>
  <c r="I409" i="22"/>
  <c r="H410" i="22"/>
  <c r="I410" i="22"/>
  <c r="H411" i="22"/>
  <c r="I411" i="22"/>
  <c r="H412" i="22"/>
  <c r="I412" i="22"/>
  <c r="H413" i="22"/>
  <c r="I413" i="22"/>
  <c r="H414" i="22"/>
  <c r="I414" i="22"/>
  <c r="H415" i="22"/>
  <c r="I415" i="22"/>
  <c r="H416" i="22"/>
  <c r="I416" i="22"/>
  <c r="H417" i="22"/>
  <c r="I417" i="22"/>
  <c r="H418" i="22"/>
  <c r="I418" i="22"/>
  <c r="H419" i="22"/>
  <c r="I419" i="22"/>
  <c r="H420" i="22"/>
  <c r="I420" i="22"/>
  <c r="H421" i="22"/>
  <c r="I421" i="22"/>
  <c r="H422" i="22"/>
  <c r="I422" i="22"/>
  <c r="H423" i="22"/>
  <c r="I423" i="22"/>
  <c r="H424" i="22"/>
  <c r="I424" i="22"/>
  <c r="H425" i="22"/>
  <c r="I425" i="22"/>
  <c r="H426" i="22"/>
  <c r="I426" i="22"/>
  <c r="H427" i="22"/>
  <c r="I427" i="22"/>
  <c r="H428" i="22"/>
  <c r="I428" i="22"/>
  <c r="H429" i="22"/>
  <c r="I429" i="22"/>
  <c r="H430" i="22"/>
  <c r="I430" i="22"/>
  <c r="H431" i="22"/>
  <c r="I431" i="22"/>
  <c r="H432" i="22"/>
  <c r="I432" i="22"/>
  <c r="H433" i="22"/>
  <c r="I433" i="22"/>
  <c r="H434" i="22"/>
  <c r="I434" i="22"/>
  <c r="H435" i="22"/>
  <c r="I435" i="22"/>
  <c r="H436" i="22"/>
  <c r="I436" i="22"/>
  <c r="H437" i="22"/>
  <c r="I437" i="22"/>
  <c r="H438" i="22"/>
  <c r="I438" i="22"/>
  <c r="H439" i="22"/>
  <c r="I439" i="22"/>
  <c r="H440" i="22"/>
  <c r="I440" i="22"/>
  <c r="H441" i="22"/>
  <c r="I441" i="22"/>
  <c r="H442" i="22"/>
  <c r="I442" i="22"/>
  <c r="H443" i="22"/>
  <c r="I443" i="22"/>
  <c r="H444" i="22"/>
  <c r="I444" i="22"/>
  <c r="H445" i="22"/>
  <c r="I445" i="22"/>
  <c r="H446" i="22"/>
  <c r="I446" i="22"/>
  <c r="H447" i="22"/>
  <c r="I447" i="22"/>
  <c r="H448" i="22"/>
  <c r="I448" i="22"/>
  <c r="H449" i="22"/>
  <c r="I449" i="22"/>
  <c r="H450" i="22"/>
  <c r="I450" i="22"/>
  <c r="H451" i="22"/>
  <c r="I451" i="22"/>
  <c r="H452" i="22"/>
  <c r="I452" i="22"/>
  <c r="H453" i="22"/>
  <c r="I453" i="22"/>
  <c r="H454" i="22"/>
  <c r="I454" i="22"/>
  <c r="H455" i="22"/>
  <c r="I455" i="22"/>
  <c r="H456" i="22"/>
  <c r="I456" i="22"/>
  <c r="H457" i="22"/>
  <c r="I457" i="22"/>
  <c r="H458" i="22"/>
  <c r="I458" i="22"/>
  <c r="H459" i="22"/>
  <c r="I459" i="22"/>
  <c r="H460" i="22"/>
  <c r="I460" i="22"/>
  <c r="H461" i="22"/>
  <c r="I461" i="22"/>
  <c r="H462" i="22"/>
  <c r="I462" i="22"/>
  <c r="H463" i="22"/>
  <c r="I463" i="22"/>
  <c r="H464" i="22"/>
  <c r="I464" i="22"/>
  <c r="H465" i="22"/>
  <c r="I465" i="22"/>
  <c r="H466" i="22"/>
  <c r="I466" i="22"/>
  <c r="H467" i="22"/>
  <c r="I467" i="22"/>
  <c r="H468" i="22"/>
  <c r="I468" i="22"/>
  <c r="H469" i="22"/>
  <c r="I469" i="22"/>
  <c r="H470" i="22"/>
  <c r="I470" i="22"/>
  <c r="H471" i="22"/>
  <c r="I471" i="22"/>
  <c r="H472" i="22"/>
  <c r="I472" i="22"/>
  <c r="H473" i="22"/>
  <c r="I473" i="22"/>
  <c r="H474" i="22"/>
  <c r="I474" i="22"/>
  <c r="H475" i="22"/>
  <c r="I475" i="22"/>
  <c r="H476" i="22"/>
  <c r="I476" i="22"/>
  <c r="H477" i="22"/>
  <c r="I477" i="22"/>
  <c r="H478" i="22"/>
  <c r="I478" i="22"/>
  <c r="H479" i="22"/>
  <c r="I479" i="22"/>
  <c r="H480" i="22"/>
  <c r="I480" i="22"/>
  <c r="H481" i="22"/>
  <c r="I481" i="22"/>
  <c r="H482" i="22"/>
  <c r="I482" i="22"/>
  <c r="H483" i="22"/>
  <c r="I483" i="22"/>
  <c r="H484" i="22"/>
  <c r="I484" i="22"/>
  <c r="H485" i="22"/>
  <c r="I485" i="22"/>
  <c r="H486" i="22"/>
  <c r="I486" i="22"/>
  <c r="H487" i="22"/>
  <c r="I487" i="22"/>
  <c r="H488" i="22"/>
  <c r="I488" i="22"/>
  <c r="H489" i="22"/>
  <c r="I489" i="22"/>
  <c r="H490" i="22"/>
  <c r="I490" i="22"/>
  <c r="H491" i="22"/>
  <c r="I491" i="22"/>
  <c r="H492" i="22"/>
  <c r="I492" i="22"/>
  <c r="H493" i="22"/>
  <c r="I493" i="22"/>
  <c r="H494" i="22"/>
  <c r="I494" i="22"/>
  <c r="H495" i="22"/>
  <c r="I495" i="22"/>
  <c r="H496" i="22"/>
  <c r="I496" i="22"/>
  <c r="H497" i="22"/>
  <c r="I497" i="22"/>
  <c r="H498" i="22"/>
  <c r="I498" i="22"/>
  <c r="H499" i="22"/>
  <c r="I499" i="22"/>
  <c r="H500" i="22"/>
  <c r="I500" i="22"/>
  <c r="H501" i="22"/>
  <c r="I501" i="22"/>
  <c r="I5" i="22"/>
  <c r="H5" i="22"/>
  <c r="L438" i="22" l="1"/>
  <c r="L374" i="22"/>
  <c r="L310" i="22"/>
  <c r="L246" i="22"/>
  <c r="L118" i="22"/>
  <c r="L182" i="22"/>
  <c r="L5" i="22"/>
  <c r="L494" i="22"/>
  <c r="L486" i="22"/>
  <c r="L478" i="22"/>
  <c r="L470" i="22"/>
  <c r="L462" i="22"/>
  <c r="L454" i="22"/>
  <c r="L446" i="22"/>
  <c r="L430" i="22"/>
  <c r="L422" i="22"/>
  <c r="L414" i="22"/>
  <c r="L406" i="22"/>
  <c r="L398" i="22"/>
  <c r="L390" i="22"/>
  <c r="L382" i="22"/>
  <c r="L366" i="22"/>
  <c r="L358" i="22"/>
  <c r="L350" i="22"/>
  <c r="L342" i="22"/>
  <c r="L334" i="22"/>
  <c r="L326" i="22"/>
  <c r="L318" i="22"/>
  <c r="L302" i="22"/>
  <c r="L294" i="22"/>
  <c r="L286" i="22"/>
  <c r="L278" i="22"/>
  <c r="L270" i="22"/>
  <c r="L262" i="22"/>
  <c r="L254" i="22"/>
  <c r="L238" i="22"/>
  <c r="L230" i="22"/>
  <c r="L222" i="22"/>
  <c r="L214" i="22"/>
  <c r="L206" i="22"/>
  <c r="L198" i="22"/>
  <c r="L190" i="22"/>
  <c r="L174" i="22"/>
  <c r="L166" i="22"/>
  <c r="L158" i="22"/>
  <c r="L150" i="22"/>
  <c r="L142" i="22"/>
  <c r="L134" i="22"/>
  <c r="L126" i="22"/>
  <c r="L110" i="22"/>
  <c r="L102" i="22"/>
  <c r="L94" i="22"/>
  <c r="L86" i="22"/>
  <c r="L78" i="22"/>
  <c r="L70" i="22"/>
  <c r="L62" i="22"/>
  <c r="L54" i="22"/>
  <c r="L46" i="22"/>
  <c r="L38" i="22"/>
  <c r="L30" i="22"/>
  <c r="L22" i="22"/>
  <c r="L14" i="22"/>
  <c r="L6" i="22"/>
  <c r="L485" i="22"/>
  <c r="L453" i="22"/>
  <c r="L437" i="22"/>
  <c r="L413" i="22"/>
  <c r="L389" i="22"/>
  <c r="L365" i="22"/>
  <c r="L349" i="22"/>
  <c r="L333" i="22"/>
  <c r="L317" i="22"/>
  <c r="L309" i="22"/>
  <c r="L301" i="22"/>
  <c r="L293" i="22"/>
  <c r="L285" i="22"/>
  <c r="L277" i="22"/>
  <c r="L269" i="22"/>
  <c r="L261" i="22"/>
  <c r="L253" i="22"/>
  <c r="L245" i="22"/>
  <c r="L237" i="22"/>
  <c r="L221" i="22"/>
  <c r="L213" i="22"/>
  <c r="L189" i="22"/>
  <c r="L165" i="22"/>
  <c r="L157" i="22"/>
  <c r="L149" i="22"/>
  <c r="L141" i="22"/>
  <c r="L133" i="22"/>
  <c r="L125" i="22"/>
  <c r="L117" i="22"/>
  <c r="L109" i="22"/>
  <c r="L101" i="22"/>
  <c r="L93" i="22"/>
  <c r="L85" i="22"/>
  <c r="L77" i="22"/>
  <c r="L69" i="22"/>
  <c r="L61" i="22"/>
  <c r="L53" i="22"/>
  <c r="L37" i="22"/>
  <c r="L29" i="22"/>
  <c r="L21" i="22"/>
  <c r="L13" i="22"/>
  <c r="L501" i="22"/>
  <c r="L477" i="22"/>
  <c r="L421" i="22"/>
  <c r="L397" i="22"/>
  <c r="L373" i="22"/>
  <c r="L341" i="22"/>
  <c r="L45" i="22"/>
  <c r="L500" i="22"/>
  <c r="L492" i="22"/>
  <c r="L484" i="22"/>
  <c r="L476" i="22"/>
  <c r="L468" i="22"/>
  <c r="L460" i="22"/>
  <c r="L452" i="22"/>
  <c r="L444" i="22"/>
  <c r="L436" i="22"/>
  <c r="L428" i="22"/>
  <c r="L420" i="22"/>
  <c r="L412" i="22"/>
  <c r="L404" i="22"/>
  <c r="L396" i="22"/>
  <c r="L388" i="22"/>
  <c r="L380" i="22"/>
  <c r="L372" i="22"/>
  <c r="L364" i="22"/>
  <c r="L356" i="22"/>
  <c r="L348" i="22"/>
  <c r="L340" i="22"/>
  <c r="L332" i="22"/>
  <c r="L324" i="22"/>
  <c r="L316" i="22"/>
  <c r="L308" i="22"/>
  <c r="L300" i="22"/>
  <c r="L292" i="22"/>
  <c r="L284" i="22"/>
  <c r="L276" i="22"/>
  <c r="L268" i="22"/>
  <c r="L260" i="22"/>
  <c r="L252" i="22"/>
  <c r="L244" i="22"/>
  <c r="L236" i="22"/>
  <c r="L228" i="22"/>
  <c r="L220" i="22"/>
  <c r="L212" i="22"/>
  <c r="L204" i="22"/>
  <c r="L196" i="22"/>
  <c r="L188" i="22"/>
  <c r="L180" i="22"/>
  <c r="L172" i="22"/>
  <c r="L164" i="22"/>
  <c r="L156" i="22"/>
  <c r="L148" i="22"/>
  <c r="L140" i="22"/>
  <c r="L132" i="22"/>
  <c r="L124" i="22"/>
  <c r="L116" i="22"/>
  <c r="L108" i="22"/>
  <c r="L100" i="22"/>
  <c r="L92" i="22"/>
  <c r="L84" i="22"/>
  <c r="L76" i="22"/>
  <c r="L68" i="22"/>
  <c r="L60" i="22"/>
  <c r="L52" i="22"/>
  <c r="L44" i="22"/>
  <c r="L36" i="22"/>
  <c r="L28" i="22"/>
  <c r="L20" i="22"/>
  <c r="L12" i="22"/>
  <c r="L445" i="22"/>
  <c r="L229" i="22"/>
  <c r="L499" i="22"/>
  <c r="L491" i="22"/>
  <c r="L483" i="22"/>
  <c r="L475" i="22"/>
  <c r="L467" i="22"/>
  <c r="L459" i="22"/>
  <c r="L451" i="22"/>
  <c r="L443" i="22"/>
  <c r="L435" i="22"/>
  <c r="L427" i="22"/>
  <c r="L419" i="22"/>
  <c r="L411" i="22"/>
  <c r="L403" i="22"/>
  <c r="L395" i="22"/>
  <c r="L387" i="22"/>
  <c r="L379" i="22"/>
  <c r="L371" i="22"/>
  <c r="L363" i="22"/>
  <c r="L355" i="22"/>
  <c r="L347" i="22"/>
  <c r="L339" i="22"/>
  <c r="L331" i="22"/>
  <c r="L323" i="22"/>
  <c r="L315" i="22"/>
  <c r="L307" i="22"/>
  <c r="L299" i="22"/>
  <c r="L291" i="22"/>
  <c r="L283" i="22"/>
  <c r="L275" i="22"/>
  <c r="L267" i="22"/>
  <c r="L259" i="22"/>
  <c r="L251" i="22"/>
  <c r="L243" i="22"/>
  <c r="L235" i="22"/>
  <c r="L227" i="22"/>
  <c r="L219" i="22"/>
  <c r="L211" i="22"/>
  <c r="L203" i="22"/>
  <c r="L195" i="22"/>
  <c r="L187" i="22"/>
  <c r="L179" i="22"/>
  <c r="L171" i="22"/>
  <c r="L163" i="22"/>
  <c r="L155" i="22"/>
  <c r="L147" i="22"/>
  <c r="L139" i="22"/>
  <c r="L131" i="22"/>
  <c r="L123" i="22"/>
  <c r="L115" i="22"/>
  <c r="L107" i="22"/>
  <c r="L99" i="22"/>
  <c r="L91" i="22"/>
  <c r="L83" i="22"/>
  <c r="L75" i="22"/>
  <c r="L67" i="22"/>
  <c r="L59" i="22"/>
  <c r="L51" i="22"/>
  <c r="L43" i="22"/>
  <c r="L35" i="22"/>
  <c r="L27" i="22"/>
  <c r="L19" i="22"/>
  <c r="L11" i="22"/>
  <c r="L461" i="22"/>
  <c r="L181" i="22"/>
  <c r="L498" i="22"/>
  <c r="L490" i="22"/>
  <c r="L482" i="22"/>
  <c r="L474" i="22"/>
  <c r="L466" i="22"/>
  <c r="L458" i="22"/>
  <c r="L450" i="22"/>
  <c r="L442" i="22"/>
  <c r="L434" i="22"/>
  <c r="L426" i="22"/>
  <c r="L418" i="22"/>
  <c r="L410" i="22"/>
  <c r="L402" i="22"/>
  <c r="L394" i="22"/>
  <c r="L386" i="22"/>
  <c r="L378" i="22"/>
  <c r="L370" i="22"/>
  <c r="L362" i="22"/>
  <c r="L354" i="22"/>
  <c r="L346" i="22"/>
  <c r="L338" i="22"/>
  <c r="L330" i="22"/>
  <c r="L322" i="22"/>
  <c r="L314" i="22"/>
  <c r="L306" i="22"/>
  <c r="L298" i="22"/>
  <c r="L290" i="22"/>
  <c r="L282" i="22"/>
  <c r="L274" i="22"/>
  <c r="L266" i="22"/>
  <c r="L258" i="22"/>
  <c r="L250" i="22"/>
  <c r="L242" i="22"/>
  <c r="L234" i="22"/>
  <c r="L226" i="22"/>
  <c r="L218" i="22"/>
  <c r="L210" i="22"/>
  <c r="L202" i="22"/>
  <c r="L194" i="22"/>
  <c r="L186" i="22"/>
  <c r="L178" i="22"/>
  <c r="L170" i="22"/>
  <c r="L162" i="22"/>
  <c r="L154" i="22"/>
  <c r="L146" i="22"/>
  <c r="L138" i="22"/>
  <c r="L130" i="22"/>
  <c r="L122" i="22"/>
  <c r="L114" i="22"/>
  <c r="L106" i="22"/>
  <c r="L98" i="22"/>
  <c r="L90" i="22"/>
  <c r="L82" i="22"/>
  <c r="L74" i="22"/>
  <c r="L66" i="22"/>
  <c r="L58" i="22"/>
  <c r="L50" i="22"/>
  <c r="L42" i="22"/>
  <c r="L34" i="22"/>
  <c r="L26" i="22"/>
  <c r="L18" i="22"/>
  <c r="L10" i="22"/>
  <c r="L205" i="22"/>
  <c r="L497" i="22"/>
  <c r="L489" i="22"/>
  <c r="L481" i="22"/>
  <c r="L473" i="22"/>
  <c r="L465" i="22"/>
  <c r="L457" i="22"/>
  <c r="L449" i="22"/>
  <c r="L441" i="22"/>
  <c r="L433" i="22"/>
  <c r="L425" i="22"/>
  <c r="L417" i="22"/>
  <c r="L409" i="22"/>
  <c r="L401" i="22"/>
  <c r="L393" i="22"/>
  <c r="L385" i="22"/>
  <c r="L377" i="22"/>
  <c r="L369" i="22"/>
  <c r="L361" i="22"/>
  <c r="L353" i="22"/>
  <c r="L345" i="22"/>
  <c r="L337" i="22"/>
  <c r="L329" i="22"/>
  <c r="L321" i="22"/>
  <c r="L313" i="22"/>
  <c r="L305" i="22"/>
  <c r="L297" i="22"/>
  <c r="L289" i="22"/>
  <c r="L281" i="22"/>
  <c r="L273" i="22"/>
  <c r="L265" i="22"/>
  <c r="L257" i="22"/>
  <c r="L249" i="22"/>
  <c r="L241" i="22"/>
  <c r="L233" i="22"/>
  <c r="L225" i="22"/>
  <c r="L217" i="22"/>
  <c r="L209" i="22"/>
  <c r="L201" i="22"/>
  <c r="L193" i="22"/>
  <c r="L185" i="22"/>
  <c r="L177" i="22"/>
  <c r="L169" i="22"/>
  <c r="L161" i="22"/>
  <c r="L153" i="22"/>
  <c r="L145" i="22"/>
  <c r="L137" i="22"/>
  <c r="L129" i="22"/>
  <c r="L121" i="22"/>
  <c r="L113" i="22"/>
  <c r="L105" i="22"/>
  <c r="L97" i="22"/>
  <c r="L89" i="22"/>
  <c r="L81" i="22"/>
  <c r="L73" i="22"/>
  <c r="L65" i="22"/>
  <c r="L57" i="22"/>
  <c r="L49" i="22"/>
  <c r="L41" i="22"/>
  <c r="L33" i="22"/>
  <c r="L25" i="22"/>
  <c r="L17" i="22"/>
  <c r="L9" i="22"/>
  <c r="L493" i="22"/>
  <c r="L469" i="22"/>
  <c r="L429" i="22"/>
  <c r="L405" i="22"/>
  <c r="L381" i="22"/>
  <c r="L357" i="22"/>
  <c r="L325" i="22"/>
  <c r="L173" i="22"/>
  <c r="L496" i="22"/>
  <c r="L488" i="22"/>
  <c r="L480" i="22"/>
  <c r="L472" i="22"/>
  <c r="L464" i="22"/>
  <c r="L456" i="22"/>
  <c r="L448" i="22"/>
  <c r="L440" i="22"/>
  <c r="L432" i="22"/>
  <c r="L424" i="22"/>
  <c r="L416" i="22"/>
  <c r="L408" i="22"/>
  <c r="L400" i="22"/>
  <c r="L392" i="22"/>
  <c r="L384" i="22"/>
  <c r="L376" i="22"/>
  <c r="L368" i="22"/>
  <c r="L360" i="22"/>
  <c r="L352" i="22"/>
  <c r="L344" i="22"/>
  <c r="L336" i="22"/>
  <c r="L328" i="22"/>
  <c r="L320" i="22"/>
  <c r="L312" i="22"/>
  <c r="L304" i="22"/>
  <c r="L296" i="22"/>
  <c r="L288" i="22"/>
  <c r="L280" i="22"/>
  <c r="L272" i="22"/>
  <c r="L264" i="22"/>
  <c r="L256" i="22"/>
  <c r="L248" i="22"/>
  <c r="L240" i="22"/>
  <c r="L232" i="22"/>
  <c r="L224" i="22"/>
  <c r="L216" i="22"/>
  <c r="L208" i="22"/>
  <c r="L200" i="22"/>
  <c r="L192" i="22"/>
  <c r="L184" i="22"/>
  <c r="L176" i="22"/>
  <c r="L168" i="22"/>
  <c r="L160" i="22"/>
  <c r="L152" i="22"/>
  <c r="L144" i="22"/>
  <c r="L136" i="22"/>
  <c r="L128" i="22"/>
  <c r="L120" i="22"/>
  <c r="L112" i="22"/>
  <c r="L104" i="22"/>
  <c r="L96" i="22"/>
  <c r="L88" i="22"/>
  <c r="L80" i="22"/>
  <c r="L72" i="22"/>
  <c r="L64" i="22"/>
  <c r="L56" i="22"/>
  <c r="L48" i="22"/>
  <c r="L40" i="22"/>
  <c r="L32" i="22"/>
  <c r="L24" i="22"/>
  <c r="L16" i="22"/>
  <c r="L8" i="22"/>
  <c r="L197" i="22"/>
  <c r="L495" i="22"/>
  <c r="L487" i="22"/>
  <c r="L479" i="22"/>
  <c r="L471" i="22"/>
  <c r="L463" i="22"/>
  <c r="L455" i="22"/>
  <c r="L447" i="22"/>
  <c r="L439" i="22"/>
  <c r="L431" i="22"/>
  <c r="L423" i="22"/>
  <c r="L415" i="22"/>
  <c r="L407" i="22"/>
  <c r="L399" i="22"/>
  <c r="L391" i="22"/>
  <c r="L383" i="22"/>
  <c r="L375" i="22"/>
  <c r="L367" i="22"/>
  <c r="L359" i="22"/>
  <c r="L351" i="22"/>
  <c r="L343" i="22"/>
  <c r="L335" i="22"/>
  <c r="L327" i="22"/>
  <c r="L319" i="22"/>
  <c r="L311" i="22"/>
  <c r="L303" i="22"/>
  <c r="L295" i="22"/>
  <c r="L287" i="22"/>
  <c r="L279" i="22"/>
  <c r="L271" i="22"/>
  <c r="L263" i="22"/>
  <c r="L255" i="22"/>
  <c r="L247" i="22"/>
  <c r="L239" i="22"/>
  <c r="L231" i="22"/>
  <c r="L223" i="22"/>
  <c r="L215" i="22"/>
  <c r="L207" i="22"/>
  <c r="L199" i="22"/>
  <c r="L191" i="22"/>
  <c r="L183" i="22"/>
  <c r="L175" i="22"/>
  <c r="L167" i="22"/>
  <c r="L159" i="22"/>
  <c r="L151" i="22"/>
  <c r="L143" i="22"/>
  <c r="L135" i="22"/>
  <c r="L127" i="22"/>
  <c r="L119" i="22"/>
  <c r="L111" i="22"/>
  <c r="L103" i="22"/>
  <c r="L95" i="22"/>
  <c r="L87" i="22"/>
  <c r="L79" i="22"/>
  <c r="L71" i="22"/>
  <c r="L63" i="22"/>
  <c r="L55" i="22"/>
  <c r="L47" i="22"/>
  <c r="L39" i="22"/>
  <c r="L31" i="22"/>
  <c r="L23" i="22"/>
  <c r="L15" i="22"/>
  <c r="L7" i="22"/>
  <c r="J3" i="20" l="1"/>
  <c r="H7" i="20"/>
  <c r="H5" i="20"/>
  <c r="H6" i="20" s="1"/>
  <c r="H9" i="20" s="1"/>
  <c r="C7" i="20"/>
  <c r="E3" i="20"/>
  <c r="C5" i="20"/>
  <c r="C6" i="20" s="1"/>
  <c r="E4" i="20" l="1"/>
  <c r="E5" i="20" s="1"/>
  <c r="E6" i="20" s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E57" i="20" s="1"/>
  <c r="E58" i="20" s="1"/>
  <c r="E59" i="20" s="1"/>
  <c r="E60" i="20" s="1"/>
  <c r="J4" i="20"/>
  <c r="J5" i="20" s="1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J31" i="20" s="1"/>
  <c r="J32" i="20" s="1"/>
  <c r="J33" i="20" s="1"/>
  <c r="J34" i="20" s="1"/>
  <c r="J35" i="20" s="1"/>
  <c r="J36" i="20" s="1"/>
  <c r="J37" i="20" s="1"/>
  <c r="J38" i="20" s="1"/>
  <c r="J39" i="20" s="1"/>
  <c r="J40" i="20" s="1"/>
  <c r="J41" i="20" s="1"/>
  <c r="J42" i="20" s="1"/>
  <c r="J43" i="20" s="1"/>
  <c r="J44" i="20" s="1"/>
  <c r="J45" i="20" s="1"/>
  <c r="J46" i="20" s="1"/>
  <c r="J47" i="20" s="1"/>
  <c r="J48" i="20" s="1"/>
  <c r="J49" i="20" s="1"/>
  <c r="J50" i="20" s="1"/>
  <c r="J51" i="20" s="1"/>
  <c r="J52" i="20" s="1"/>
  <c r="J53" i="20" s="1"/>
  <c r="J54" i="20" s="1"/>
  <c r="J55" i="20" s="1"/>
  <c r="J56" i="20" s="1"/>
  <c r="J57" i="20" s="1"/>
  <c r="J58" i="20" s="1"/>
  <c r="J59" i="20" s="1"/>
  <c r="J60" i="20" s="1"/>
  <c r="C9" i="20"/>
  <c r="D11" i="4" l="1"/>
  <c r="N24" i="12" l="1"/>
  <c r="P24" i="12"/>
  <c r="P11" i="12"/>
  <c r="Q5" i="12"/>
  <c r="M11" i="12"/>
  <c r="L21" i="12"/>
  <c r="N21" i="12"/>
  <c r="K12" i="12"/>
  <c r="L10" i="12"/>
  <c r="L11" i="12"/>
  <c r="L23" i="12"/>
  <c r="K13" i="12"/>
  <c r="N6" i="12"/>
  <c r="K17" i="12"/>
  <c r="K23" i="12"/>
  <c r="K24" i="12"/>
  <c r="L12" i="12"/>
  <c r="L20" i="12"/>
  <c r="M14" i="12"/>
  <c r="K11" i="12"/>
  <c r="N12" i="12"/>
  <c r="K7" i="12"/>
  <c r="L24" i="12"/>
  <c r="L14" i="12"/>
  <c r="L13" i="12"/>
  <c r="L15" i="12"/>
  <c r="L18" i="12"/>
  <c r="N17" i="12"/>
  <c r="N18" i="12"/>
  <c r="K18" i="12"/>
  <c r="K21" i="12"/>
  <c r="K10" i="12"/>
  <c r="K14" i="12"/>
  <c r="K9" i="12"/>
  <c r="K6" i="12"/>
  <c r="K15" i="12"/>
  <c r="O11" i="12"/>
  <c r="J13" i="12"/>
  <c r="P21" i="12"/>
  <c r="L6" i="12"/>
  <c r="K19" i="12"/>
  <c r="L9" i="12"/>
  <c r="P5" i="12"/>
  <c r="L19" i="12"/>
  <c r="L16" i="12"/>
  <c r="L17" i="12"/>
  <c r="L22" i="12"/>
  <c r="N16" i="12"/>
  <c r="K20" i="12"/>
  <c r="K16" i="12"/>
  <c r="K8" i="12"/>
  <c r="K22" i="12"/>
  <c r="K5" i="12"/>
  <c r="O14" i="12"/>
  <c r="Q11" i="12"/>
  <c r="I15" i="12"/>
  <c r="L5" i="12"/>
  <c r="L8" i="12"/>
  <c r="L7" i="12"/>
  <c r="O13" i="12" l="1"/>
  <c r="Q21" i="12"/>
  <c r="O8" i="12"/>
  <c r="N22" i="12"/>
  <c r="P9" i="12"/>
  <c r="O9" i="12"/>
  <c r="Q10" i="12"/>
  <c r="Q8" i="12"/>
  <c r="P20" i="12"/>
  <c r="P6" i="12"/>
  <c r="Q18" i="12"/>
  <c r="O12" i="12"/>
  <c r="N5" i="12"/>
  <c r="P22" i="12"/>
  <c r="P18" i="12"/>
  <c r="O21" i="12"/>
  <c r="N11" i="12"/>
  <c r="O22" i="12"/>
  <c r="P12" i="12"/>
  <c r="P23" i="12"/>
  <c r="N13" i="12"/>
  <c r="Q16" i="12"/>
  <c r="P17" i="12"/>
  <c r="N9" i="12"/>
  <c r="N19" i="12"/>
  <c r="O6" i="12"/>
  <c r="P8" i="12"/>
  <c r="N23" i="12"/>
  <c r="N15" i="12"/>
  <c r="O15" i="12"/>
  <c r="P15" i="12"/>
  <c r="N7" i="12"/>
  <c r="O10" i="12"/>
  <c r="Q6" i="12"/>
  <c r="Q12" i="12"/>
  <c r="O17" i="12"/>
  <c r="O18" i="12"/>
  <c r="N10" i="12"/>
  <c r="N20" i="12"/>
  <c r="O20" i="12"/>
  <c r="Q22" i="12"/>
  <c r="P7" i="12"/>
  <c r="Q7" i="12"/>
  <c r="O16" i="12"/>
  <c r="O19" i="12"/>
  <c r="Q19" i="12"/>
  <c r="O7" i="12"/>
  <c r="Q15" i="12"/>
  <c r="P13" i="12"/>
  <c r="N14" i="12"/>
  <c r="P16" i="12"/>
  <c r="Q23" i="12"/>
  <c r="Q17" i="12"/>
  <c r="Q20" i="12"/>
  <c r="O5" i="12"/>
  <c r="N8" i="12"/>
  <c r="O24" i="12"/>
  <c r="P19" i="12"/>
  <c r="P14" i="12"/>
  <c r="Q9" i="12"/>
  <c r="Q24" i="12"/>
  <c r="O23" i="12"/>
  <c r="P10" i="12"/>
  <c r="Q14" i="12"/>
  <c r="Q13" i="12"/>
  <c r="M12" i="12"/>
  <c r="H11" i="12"/>
  <c r="M13" i="12"/>
  <c r="M10" i="12"/>
  <c r="M16" i="12"/>
  <c r="M15" i="12"/>
  <c r="M24" i="12"/>
  <c r="M19" i="12"/>
  <c r="M22" i="12"/>
  <c r="M20" i="12"/>
  <c r="M23" i="12"/>
  <c r="M17" i="12"/>
  <c r="M21" i="12"/>
  <c r="M5" i="12"/>
  <c r="M18" i="12"/>
  <c r="G22" i="12"/>
  <c r="I24" i="12"/>
  <c r="H24" i="12"/>
  <c r="H18" i="12"/>
  <c r="I14" i="12"/>
  <c r="I8" i="12"/>
  <c r="I20" i="12"/>
  <c r="H7" i="12"/>
  <c r="J6" i="12"/>
  <c r="H15" i="12"/>
  <c r="J21" i="12"/>
  <c r="J20" i="12"/>
  <c r="H13" i="12"/>
  <c r="J16" i="12"/>
  <c r="J8" i="12"/>
  <c r="H20" i="12"/>
  <c r="J18" i="12"/>
  <c r="I13" i="12"/>
  <c r="I21" i="12"/>
  <c r="I17" i="12"/>
  <c r="I7" i="12"/>
  <c r="H6" i="12"/>
  <c r="J11" i="12"/>
  <c r="I18" i="12"/>
  <c r="H8" i="12"/>
  <c r="H10" i="12"/>
  <c r="J5" i="12"/>
  <c r="H22" i="12"/>
  <c r="I11" i="12"/>
  <c r="I23" i="12"/>
  <c r="I16" i="12"/>
  <c r="I12" i="12"/>
  <c r="J9" i="12"/>
  <c r="H9" i="12"/>
  <c r="H17" i="12"/>
  <c r="I19" i="12"/>
  <c r="H12" i="12"/>
  <c r="J23" i="12"/>
  <c r="J15" i="12"/>
  <c r="H19" i="12"/>
  <c r="J14" i="12"/>
  <c r="J10" i="12"/>
  <c r="J17" i="12"/>
  <c r="H5" i="12"/>
  <c r="I10" i="12"/>
  <c r="J22" i="12"/>
  <c r="H14" i="12"/>
  <c r="J7" i="12"/>
  <c r="J19" i="12"/>
  <c r="H21" i="12"/>
  <c r="J12" i="12"/>
  <c r="J24" i="12"/>
  <c r="I22" i="12"/>
  <c r="I9" i="12"/>
  <c r="I5" i="12"/>
  <c r="I6" i="12"/>
  <c r="H16" i="12"/>
  <c r="H23" i="12"/>
  <c r="G6" i="12"/>
  <c r="G16" i="12"/>
  <c r="G18" i="12"/>
  <c r="G19" i="12"/>
  <c r="G15" i="12"/>
  <c r="G10" i="12"/>
  <c r="G9" i="12"/>
  <c r="G20" i="12"/>
  <c r="G7" i="12"/>
  <c r="G21" i="12"/>
  <c r="G11" i="12"/>
  <c r="G8" i="12"/>
  <c r="G23" i="12"/>
  <c r="G17" i="12"/>
  <c r="G24" i="12"/>
  <c r="G14" i="12"/>
  <c r="G12" i="12"/>
  <c r="G5" i="12"/>
  <c r="G13" i="12"/>
  <c r="M8" i="12" l="1"/>
  <c r="M7" i="12"/>
  <c r="M9" i="12"/>
  <c r="M6" i="12"/>
  <c r="G6" i="22" l="1"/>
  <c r="G14" i="22"/>
  <c r="G78" i="22"/>
  <c r="G86" i="22"/>
  <c r="G94" i="22"/>
  <c r="G158" i="22"/>
  <c r="G182" i="22"/>
  <c r="G254" i="22"/>
  <c r="G366" i="22"/>
  <c r="G382" i="22"/>
  <c r="G470" i="22"/>
  <c r="G494" i="22"/>
  <c r="G31" i="22"/>
  <c r="G71" i="22"/>
  <c r="G271" i="22"/>
  <c r="G327" i="22"/>
  <c r="G120" i="22"/>
  <c r="G248" i="22"/>
  <c r="G264" i="22"/>
  <c r="G272" i="22"/>
  <c r="G392" i="22"/>
  <c r="G400" i="22"/>
  <c r="G432" i="22"/>
  <c r="G97" i="22"/>
  <c r="G153" i="22"/>
  <c r="G201" i="22"/>
  <c r="G98" i="22"/>
  <c r="G114" i="22"/>
  <c r="G19" i="22"/>
  <c r="G67" i="22"/>
  <c r="G203" i="22"/>
  <c r="G12" i="22"/>
  <c r="G44" i="22"/>
  <c r="G132" i="22"/>
  <c r="G45" i="22"/>
  <c r="G125" i="22"/>
  <c r="G173" i="22"/>
  <c r="G309" i="22"/>
  <c r="G381" i="22"/>
  <c r="G234" i="22"/>
  <c r="G275" i="22"/>
  <c r="G443" i="22"/>
  <c r="G235" i="22"/>
  <c r="G202" i="22"/>
  <c r="G257" i="22"/>
  <c r="G273" i="22"/>
  <c r="G385" i="22"/>
  <c r="G441" i="22"/>
  <c r="G491" i="22"/>
  <c r="G453" i="22"/>
  <c r="G243" i="22"/>
  <c r="G493" i="22"/>
  <c r="G260" i="22"/>
  <c r="G444" i="22"/>
  <c r="G469" i="22"/>
  <c r="G483" i="22"/>
  <c r="G364" i="22"/>
  <c r="G217" i="22"/>
  <c r="G233" i="22"/>
  <c r="G297" i="22"/>
  <c r="G434" i="22"/>
  <c r="G387" i="22"/>
  <c r="G30" i="22"/>
  <c r="G102" i="22"/>
  <c r="G374" i="22"/>
  <c r="G111" i="22"/>
  <c r="G127" i="22"/>
  <c r="G375" i="22"/>
  <c r="G399" i="22"/>
  <c r="G312" i="22"/>
  <c r="G17" i="22"/>
  <c r="G89" i="22"/>
  <c r="G26" i="22"/>
  <c r="G83" i="22"/>
  <c r="G195" i="22"/>
  <c r="G266" i="22"/>
  <c r="G474" i="22"/>
  <c r="G348" i="22"/>
  <c r="G315" i="22"/>
  <c r="G321" i="22"/>
  <c r="G226" i="22"/>
  <c r="G324" i="22"/>
  <c r="G404" i="22"/>
  <c r="G313" i="22"/>
  <c r="G358" i="22"/>
  <c r="G390" i="22"/>
  <c r="G478" i="22"/>
  <c r="G40" i="22"/>
  <c r="G376" i="22"/>
  <c r="G10" i="22"/>
  <c r="G245" i="22"/>
  <c r="G218" i="22"/>
  <c r="G369" i="22"/>
  <c r="G242" i="22"/>
  <c r="G340" i="22"/>
  <c r="G142" i="22"/>
  <c r="G174" i="22"/>
  <c r="G342" i="22"/>
  <c r="G422" i="22"/>
  <c r="G438" i="22"/>
  <c r="G7" i="22"/>
  <c r="G135" i="22"/>
  <c r="G167" i="22"/>
  <c r="G215" i="22"/>
  <c r="G231" i="22"/>
  <c r="G319" i="22"/>
  <c r="G415" i="22"/>
  <c r="G455" i="22"/>
  <c r="G495" i="22"/>
  <c r="G64" i="22"/>
  <c r="G88" i="22"/>
  <c r="G216" i="22"/>
  <c r="G304" i="22"/>
  <c r="G408" i="22"/>
  <c r="G221" i="22"/>
  <c r="G229" i="22"/>
  <c r="G253" i="22"/>
  <c r="G346" i="22"/>
  <c r="G370" i="22"/>
  <c r="G417" i="22"/>
  <c r="G284" i="22"/>
  <c r="G227" i="22"/>
  <c r="G477" i="22"/>
  <c r="G388" i="22"/>
  <c r="G281" i="22"/>
  <c r="G377" i="22"/>
  <c r="G393" i="22"/>
  <c r="G222" i="22"/>
  <c r="G23" i="22"/>
  <c r="G423" i="22"/>
  <c r="G136" i="22"/>
  <c r="G160" i="22"/>
  <c r="G240" i="22"/>
  <c r="G336" i="22"/>
  <c r="G76" i="22"/>
  <c r="G397" i="22"/>
  <c r="G282" i="22"/>
  <c r="G371" i="22"/>
  <c r="G267" i="22"/>
  <c r="G292" i="22"/>
  <c r="G403" i="22"/>
  <c r="G329" i="22"/>
  <c r="G343" i="22"/>
  <c r="G471" i="22"/>
  <c r="G176" i="22"/>
  <c r="G224" i="22"/>
  <c r="G360" i="22"/>
  <c r="G129" i="22"/>
  <c r="G50" i="22"/>
  <c r="G51" i="22"/>
  <c r="G116" i="22"/>
  <c r="G365" i="22"/>
  <c r="G204" i="22"/>
  <c r="G429" i="22"/>
  <c r="G361" i="22"/>
  <c r="G134" i="22"/>
  <c r="G150" i="22"/>
  <c r="G334" i="22"/>
  <c r="G414" i="22"/>
  <c r="G193" i="22"/>
  <c r="G256" i="22"/>
  <c r="G58" i="22"/>
  <c r="G106" i="22"/>
  <c r="G179" i="22"/>
  <c r="G68" i="22"/>
  <c r="G164" i="22"/>
  <c r="G357" i="22"/>
  <c r="G405" i="22"/>
  <c r="G362" i="22"/>
  <c r="G378" i="22"/>
  <c r="G410" i="22"/>
  <c r="G499" i="22"/>
  <c r="G436" i="22"/>
  <c r="G475" i="22"/>
  <c r="G353" i="22"/>
  <c r="G386" i="22"/>
  <c r="G409" i="22"/>
  <c r="G380" i="22"/>
  <c r="G323" i="22"/>
  <c r="G22" i="22"/>
  <c r="G38" i="22"/>
  <c r="G62" i="22"/>
  <c r="G70" i="22"/>
  <c r="G191" i="22"/>
  <c r="G391" i="22"/>
  <c r="G431" i="22"/>
  <c r="G16" i="22"/>
  <c r="G112" i="22"/>
  <c r="G41" i="22"/>
  <c r="G105" i="22"/>
  <c r="G145" i="22"/>
  <c r="G185" i="22"/>
  <c r="G66" i="22"/>
  <c r="G139" i="22"/>
  <c r="G108" i="22"/>
  <c r="G29" i="22"/>
  <c r="G181" i="22"/>
  <c r="G189" i="22"/>
  <c r="G250" i="22"/>
  <c r="G330" i="22"/>
  <c r="G435" i="22"/>
  <c r="G489" i="22"/>
  <c r="G258" i="22"/>
  <c r="G445" i="22"/>
  <c r="G63" i="22"/>
  <c r="G103" i="22"/>
  <c r="G200" i="22"/>
  <c r="G232" i="22"/>
  <c r="G440" i="22"/>
  <c r="G65" i="22"/>
  <c r="G147" i="22"/>
  <c r="G163" i="22"/>
  <c r="G28" i="22"/>
  <c r="G428" i="22"/>
  <c r="G307" i="22"/>
  <c r="G291" i="22"/>
  <c r="G398" i="22"/>
  <c r="G430" i="22"/>
  <c r="G462" i="22"/>
  <c r="G143" i="22"/>
  <c r="G80" i="22"/>
  <c r="G184" i="22"/>
  <c r="G280" i="22"/>
  <c r="G384" i="22"/>
  <c r="G9" i="22"/>
  <c r="G49" i="22"/>
  <c r="G74" i="22"/>
  <c r="G11" i="22"/>
  <c r="G197" i="22"/>
  <c r="G293" i="22"/>
  <c r="G333" i="22"/>
  <c r="G331" i="22"/>
  <c r="G411" i="22"/>
  <c r="G210" i="22"/>
  <c r="G372" i="22"/>
  <c r="G473" i="22"/>
  <c r="G332" i="22"/>
  <c r="G468" i="22"/>
  <c r="G247" i="22"/>
  <c r="G263" i="22"/>
  <c r="G161" i="22"/>
  <c r="G416" i="22"/>
  <c r="G424" i="22"/>
  <c r="G472" i="22"/>
  <c r="G90" i="22"/>
  <c r="G36" i="22"/>
  <c r="G84" i="22"/>
  <c r="G61" i="22"/>
  <c r="G194" i="22"/>
  <c r="G412" i="22"/>
  <c r="G363" i="22"/>
  <c r="G467" i="22"/>
  <c r="G289" i="22"/>
  <c r="G305" i="22"/>
  <c r="G401" i="22"/>
  <c r="G442" i="22"/>
  <c r="G54" i="22"/>
  <c r="G166" i="22"/>
  <c r="G190" i="22"/>
  <c r="G262" i="22"/>
  <c r="G270" i="22"/>
  <c r="G286" i="22"/>
  <c r="G318" i="22"/>
  <c r="G406" i="22"/>
  <c r="G486" i="22"/>
  <c r="G15" i="22"/>
  <c r="G47" i="22"/>
  <c r="G95" i="22"/>
  <c r="G303" i="22"/>
  <c r="G479" i="22"/>
  <c r="G192" i="22"/>
  <c r="G288" i="22"/>
  <c r="G73" i="22"/>
  <c r="G82" i="22"/>
  <c r="G170" i="22"/>
  <c r="G178" i="22"/>
  <c r="G186" i="22"/>
  <c r="G123" i="22"/>
  <c r="G171" i="22"/>
  <c r="G52" i="22"/>
  <c r="G100" i="22"/>
  <c r="G124" i="22"/>
  <c r="G156" i="22"/>
  <c r="G21" i="22"/>
  <c r="G53" i="22"/>
  <c r="G165" i="22"/>
  <c r="G261" i="22"/>
  <c r="G277" i="22"/>
  <c r="G285" i="22"/>
  <c r="G373" i="22"/>
  <c r="G394" i="22"/>
  <c r="G421" i="22"/>
  <c r="G481" i="22"/>
  <c r="G283" i="22"/>
  <c r="G316" i="22"/>
  <c r="G476" i="22"/>
  <c r="G241" i="22"/>
  <c r="G322" i="22"/>
  <c r="G338" i="22"/>
  <c r="G212" i="22"/>
  <c r="G228" i="22"/>
  <c r="G276" i="22"/>
  <c r="G497" i="22"/>
  <c r="G492" i="22"/>
  <c r="G402" i="22"/>
  <c r="G118" i="22"/>
  <c r="G214" i="22"/>
  <c r="G278" i="22"/>
  <c r="G294" i="22"/>
  <c r="G454" i="22"/>
  <c r="G39" i="22"/>
  <c r="G55" i="22"/>
  <c r="G223" i="22"/>
  <c r="G239" i="22"/>
  <c r="G295" i="22"/>
  <c r="G359" i="22"/>
  <c r="G48" i="22"/>
  <c r="G104" i="22"/>
  <c r="G128" i="22"/>
  <c r="G320" i="22"/>
  <c r="G344" i="22"/>
  <c r="G352" i="22"/>
  <c r="G448" i="22"/>
  <c r="G464" i="22"/>
  <c r="G496" i="22"/>
  <c r="G137" i="22"/>
  <c r="G177" i="22"/>
  <c r="G18" i="22"/>
  <c r="G122" i="22"/>
  <c r="G43" i="22"/>
  <c r="G107" i="22"/>
  <c r="G155" i="22"/>
  <c r="G187" i="22"/>
  <c r="G60" i="22"/>
  <c r="G148" i="22"/>
  <c r="G13" i="22"/>
  <c r="G69" i="22"/>
  <c r="G133" i="22"/>
  <c r="G157" i="22"/>
  <c r="G237" i="22"/>
  <c r="G317" i="22"/>
  <c r="G325" i="22"/>
  <c r="G465" i="22"/>
  <c r="G299" i="22"/>
  <c r="G395" i="22"/>
  <c r="G425" i="22"/>
  <c r="G450" i="22"/>
  <c r="G259" i="22"/>
  <c r="G355" i="22"/>
  <c r="G413" i="22"/>
  <c r="G466" i="22"/>
  <c r="G290" i="22"/>
  <c r="G356" i="22"/>
  <c r="G300" i="22"/>
  <c r="G426" i="22"/>
  <c r="G490" i="22"/>
  <c r="G498" i="22"/>
  <c r="G198" i="22"/>
  <c r="G238" i="22"/>
  <c r="G5" i="22"/>
  <c r="G81" i="22"/>
  <c r="G34" i="22"/>
  <c r="G140" i="22"/>
  <c r="G46" i="22"/>
  <c r="G310" i="22"/>
  <c r="G151" i="22"/>
  <c r="G159" i="22"/>
  <c r="G183" i="22"/>
  <c r="G24" i="22"/>
  <c r="G96" i="22"/>
  <c r="G152" i="22"/>
  <c r="G168" i="22"/>
  <c r="G328" i="22"/>
  <c r="G488" i="22"/>
  <c r="G33" i="22"/>
  <c r="G42" i="22"/>
  <c r="G130" i="22"/>
  <c r="G154" i="22"/>
  <c r="G75" i="22"/>
  <c r="G172" i="22"/>
  <c r="G180" i="22"/>
  <c r="G37" i="22"/>
  <c r="G101" i="22"/>
  <c r="G109" i="22"/>
  <c r="G149" i="22"/>
  <c r="G213" i="22"/>
  <c r="G341" i="22"/>
  <c r="G251" i="22"/>
  <c r="G347" i="22"/>
  <c r="G418" i="22"/>
  <c r="G220" i="22"/>
  <c r="G225" i="22"/>
  <c r="G274" i="22"/>
  <c r="G249" i="22"/>
  <c r="G459" i="22"/>
  <c r="G437" i="22"/>
  <c r="G246" i="22"/>
  <c r="G87" i="22"/>
  <c r="G463" i="22"/>
  <c r="G208" i="22"/>
  <c r="G296" i="22"/>
  <c r="G456" i="22"/>
  <c r="G113" i="22"/>
  <c r="G27" i="22"/>
  <c r="G35" i="22"/>
  <c r="G92" i="22"/>
  <c r="G93" i="22"/>
  <c r="G141" i="22"/>
  <c r="G298" i="22"/>
  <c r="G449" i="22"/>
  <c r="G460" i="22"/>
  <c r="G219" i="22"/>
  <c r="G379" i="22"/>
  <c r="G451" i="22"/>
  <c r="G457" i="22"/>
  <c r="G244" i="22"/>
  <c r="G265" i="22"/>
  <c r="G268" i="22"/>
  <c r="G501" i="22"/>
  <c r="G350" i="22"/>
  <c r="G446" i="22"/>
  <c r="G72" i="22"/>
  <c r="G205" i="22"/>
  <c r="G389" i="22"/>
  <c r="G461" i="22"/>
  <c r="G354" i="22"/>
  <c r="G306" i="22"/>
  <c r="G326" i="22"/>
  <c r="G119" i="22"/>
  <c r="G175" i="22"/>
  <c r="G207" i="22"/>
  <c r="G279" i="22"/>
  <c r="G311" i="22"/>
  <c r="G335" i="22"/>
  <c r="G351" i="22"/>
  <c r="G367" i="22"/>
  <c r="G447" i="22"/>
  <c r="G487" i="22"/>
  <c r="G209" i="22"/>
  <c r="G56" i="22"/>
  <c r="G144" i="22"/>
  <c r="G25" i="22"/>
  <c r="G57" i="22"/>
  <c r="G169" i="22"/>
  <c r="G138" i="22"/>
  <c r="G146" i="22"/>
  <c r="G162" i="22"/>
  <c r="G91" i="22"/>
  <c r="G115" i="22"/>
  <c r="G131" i="22"/>
  <c r="G20" i="22"/>
  <c r="G85" i="22"/>
  <c r="G269" i="22"/>
  <c r="G252" i="22"/>
  <c r="G500" i="22"/>
  <c r="G396" i="22"/>
  <c r="G236" i="22"/>
  <c r="G337" i="22"/>
  <c r="G452" i="22"/>
  <c r="G339" i="22"/>
  <c r="G419" i="22"/>
  <c r="G433" i="22"/>
  <c r="G458" i="22"/>
  <c r="G345" i="22"/>
  <c r="G302" i="22"/>
  <c r="G79" i="22"/>
  <c r="G255" i="22"/>
  <c r="G439" i="22"/>
  <c r="G368" i="22"/>
  <c r="G480" i="22"/>
  <c r="G188" i="22"/>
  <c r="G349" i="22"/>
  <c r="G485" i="22"/>
  <c r="G196" i="22"/>
  <c r="G308" i="22"/>
  <c r="G482" i="22"/>
  <c r="G484" i="22"/>
  <c r="G110" i="22"/>
  <c r="G126" i="22"/>
  <c r="G206" i="22"/>
  <c r="G230" i="22"/>
  <c r="G199" i="22"/>
  <c r="G287" i="22"/>
  <c r="G383" i="22"/>
  <c r="G407" i="22"/>
  <c r="G8" i="22"/>
  <c r="G32" i="22"/>
  <c r="G121" i="22"/>
  <c r="G59" i="22"/>
  <c r="G99" i="22"/>
  <c r="G77" i="22"/>
  <c r="G117" i="22"/>
  <c r="G301" i="22"/>
  <c r="G314" i="22"/>
  <c r="G427" i="22"/>
  <c r="G420" i="22"/>
  <c r="G211" i="22"/>
  <c r="F23" i="12"/>
  <c r="F24" i="12"/>
  <c r="F5" i="12"/>
  <c r="F18" i="12"/>
  <c r="F7" i="12"/>
  <c r="F22" i="12"/>
  <c r="F9" i="12"/>
  <c r="F15" i="12"/>
  <c r="F8" i="12"/>
  <c r="F10" i="12"/>
  <c r="F16" i="12"/>
  <c r="F20" i="12"/>
  <c r="F17" i="12"/>
  <c r="F14" i="12" l="1"/>
  <c r="F19" i="12"/>
  <c r="F21" i="12"/>
  <c r="F13" i="12"/>
  <c r="F11" i="12"/>
  <c r="F12" i="12"/>
  <c r="F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</author>
  </authors>
  <commentList>
    <comment ref="F3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A Bandeira Final é obtida através da média ponderada dos indicadores (conforme os pesos aplicados). 
Para fazer a média, considera-se que Verde=0; Amarela=1; Laranja=2; Vermelho=3.
Assim, a bandeira final é obtida através da média arredondada dos indicadores.
CATEG. BANDEIRA FINAL
arred(media;0) = 0 -&gt; Verde
arred(media;0) = 1 -&gt; Amarela
arred(media;0) = 2 -&gt; Laranja
arred(media;0) = 3 -&gt; Vermelha</t>
        </r>
      </text>
    </comment>
    <comment ref="M3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Para determinar a confirmação do óbito covid, pega-se a data mais recente entre a data do óbito e a data da confirmação</t>
        </r>
      </text>
    </comment>
  </commentList>
</comments>
</file>

<file path=xl/sharedStrings.xml><?xml version="1.0" encoding="utf-8"?>
<sst xmlns="http://schemas.openxmlformats.org/spreadsheetml/2006/main" count="6511" uniqueCount="759">
  <si>
    <t>Estágio da Evolução na região</t>
  </si>
  <si>
    <t>MEDIDA</t>
  </si>
  <si>
    <t>TOTAL</t>
  </si>
  <si>
    <t xml:space="preserve">Litoral </t>
  </si>
  <si>
    <t>Metropolitana</t>
  </si>
  <si>
    <t>R 04 - Belas Praias</t>
  </si>
  <si>
    <t>Xangri-lá</t>
  </si>
  <si>
    <t xml:space="preserve">Vale do Taquari </t>
  </si>
  <si>
    <t>Vales</t>
  </si>
  <si>
    <t>R 30 - Vale da Luz</t>
  </si>
  <si>
    <t>Westfalia</t>
  </si>
  <si>
    <t xml:space="preserve">Missões </t>
  </si>
  <si>
    <t>Missioneira</t>
  </si>
  <si>
    <t>R 11 -  Sete Povos das Missões</t>
  </si>
  <si>
    <t>Vitória das Missões</t>
  </si>
  <si>
    <t>R15, R20</t>
  </si>
  <si>
    <t xml:space="preserve">Celeiro </t>
  </si>
  <si>
    <t>Norte</t>
  </si>
  <si>
    <t>R 15 - Caminho das Águas</t>
  </si>
  <si>
    <t>Vista Gaúcha</t>
  </si>
  <si>
    <t xml:space="preserve">Serra </t>
  </si>
  <si>
    <t>Serra</t>
  </si>
  <si>
    <t>R 25 - Vinhedos e Basalto</t>
  </si>
  <si>
    <t>Vista Alegre do Prata</t>
  </si>
  <si>
    <t xml:space="preserve">Médio Alto Uruguai </t>
  </si>
  <si>
    <t>Vista Alegre</t>
  </si>
  <si>
    <t xml:space="preserve">Jacuí Centro </t>
  </si>
  <si>
    <t>Centro-Oeste</t>
  </si>
  <si>
    <t>R 01 - Verdes Campos</t>
  </si>
  <si>
    <t>Vila Nova do Sul</t>
  </si>
  <si>
    <t xml:space="preserve">Produção </t>
  </si>
  <si>
    <t>R 17 - Região do Planalto</t>
  </si>
  <si>
    <t>Vila Maria</t>
  </si>
  <si>
    <t xml:space="preserve">Nordeste </t>
  </si>
  <si>
    <t>R 18 - Região das Araucárias</t>
  </si>
  <si>
    <t>Vila Lângaro</t>
  </si>
  <si>
    <t>Vila Flores</t>
  </si>
  <si>
    <t xml:space="preserve">Alto da Serra do Botucaraí </t>
  </si>
  <si>
    <t>Victor Graeff</t>
  </si>
  <si>
    <t>Vicente Dutra</t>
  </si>
  <si>
    <t xml:space="preserve">Metropolitano do Delta do Jacuí </t>
  </si>
  <si>
    <t>R 10 - CapitalVale do Gravataí</t>
  </si>
  <si>
    <t>Viamão</t>
  </si>
  <si>
    <t xml:space="preserve">Norte </t>
  </si>
  <si>
    <t>R 16 - Alto Uruguai Gaúcho</t>
  </si>
  <si>
    <t>Viadutos</t>
  </si>
  <si>
    <t>R 29 - Vales e Montanhas</t>
  </si>
  <si>
    <t>Vespasiano Correa</t>
  </si>
  <si>
    <t>Veranópolis</t>
  </si>
  <si>
    <t xml:space="preserve">Vale do Rio Pardo </t>
  </si>
  <si>
    <t>R 28 - Vale do Rio Pardo</t>
  </si>
  <si>
    <t>Vera Cruz</t>
  </si>
  <si>
    <t>Venâncio Aires</t>
  </si>
  <si>
    <t>Vanini</t>
  </si>
  <si>
    <t>Vale Verde</t>
  </si>
  <si>
    <t xml:space="preserve">Vale do Caí </t>
  </si>
  <si>
    <t>R 26 - Uva e Vale</t>
  </si>
  <si>
    <t>Vale Real</t>
  </si>
  <si>
    <t>Vale do Sol</t>
  </si>
  <si>
    <t xml:space="preserve">Campos de Cima da Serra </t>
  </si>
  <si>
    <t>R 24 - Campos de Cima da Serra</t>
  </si>
  <si>
    <t>Vacaria</t>
  </si>
  <si>
    <t xml:space="preserve">Fronteira Oeste </t>
  </si>
  <si>
    <t>R 03 - Fronteira Oeste</t>
  </si>
  <si>
    <t>Uruguaiana</t>
  </si>
  <si>
    <t xml:space="preserve">Vale do Jaguari </t>
  </si>
  <si>
    <t>R 02 - Entre-Rios</t>
  </si>
  <si>
    <t>Unistalda</t>
  </si>
  <si>
    <t>União da Serra</t>
  </si>
  <si>
    <t>Ubiretama</t>
  </si>
  <si>
    <t xml:space="preserve">Sul </t>
  </si>
  <si>
    <t>Sul</t>
  </si>
  <si>
    <t>R 21 - Região Sul</t>
  </si>
  <si>
    <t>Turuçu</t>
  </si>
  <si>
    <t>Fronteira Noroeste</t>
  </si>
  <si>
    <t>R 14 - Fronteira Noroeste</t>
  </si>
  <si>
    <t>Tuparendi</t>
  </si>
  <si>
    <t>R 08 - Vale do Caí Metropolitana</t>
  </si>
  <si>
    <t>Tupandi</t>
  </si>
  <si>
    <t>Central</t>
  </si>
  <si>
    <t>R 12 - Portal das Missões</t>
  </si>
  <si>
    <t>Tupanciretã</t>
  </si>
  <si>
    <t>Tupanci do Sul</t>
  </si>
  <si>
    <t>R 19 - Região do Botucaraí</t>
  </si>
  <si>
    <t>Tunas</t>
  </si>
  <si>
    <t>Tucunduva</t>
  </si>
  <si>
    <t>Triunfo</t>
  </si>
  <si>
    <t>R 20 - Rota da Produção</t>
  </si>
  <si>
    <t>Trindade do Sul</t>
  </si>
  <si>
    <t>Três Passos</t>
  </si>
  <si>
    <t xml:space="preserve">Rio da Várzea </t>
  </si>
  <si>
    <t>Três Palmeiras</t>
  </si>
  <si>
    <t>Três Forquilhas</t>
  </si>
  <si>
    <t>Três de Maio</t>
  </si>
  <si>
    <t xml:space="preserve">Paranhana Encosta da Serra </t>
  </si>
  <si>
    <t>R 06 - Vale do Paranhana Costa da Serra</t>
  </si>
  <si>
    <t>Três Coroas</t>
  </si>
  <si>
    <t>Três Cachoeiras</t>
  </si>
  <si>
    <t>Três Arroios</t>
  </si>
  <si>
    <t>Travesseiro</t>
  </si>
  <si>
    <t>R 05 - Bons Ventos</t>
  </si>
  <si>
    <t>Tramandaí</t>
  </si>
  <si>
    <t>Torres</t>
  </si>
  <si>
    <t>Toropi</t>
  </si>
  <si>
    <t>Tiradentes do Sul</t>
  </si>
  <si>
    <t>Tio Hugo</t>
  </si>
  <si>
    <t>Teutônia</t>
  </si>
  <si>
    <t>Terra de Areia</t>
  </si>
  <si>
    <t>Tenente Portela</t>
  </si>
  <si>
    <t>Tavares</t>
  </si>
  <si>
    <t>Taquaruçu do Sul</t>
  </si>
  <si>
    <t>Taquari</t>
  </si>
  <si>
    <t>Taquara</t>
  </si>
  <si>
    <t xml:space="preserve">Centro Sul </t>
  </si>
  <si>
    <t>R 09 - Carbonífera/Costa Doce</t>
  </si>
  <si>
    <t>Tapes</t>
  </si>
  <si>
    <t>Alto Jacuí</t>
  </si>
  <si>
    <t>Tapera</t>
  </si>
  <si>
    <t>Tapejara</t>
  </si>
  <si>
    <t>Tabaí</t>
  </si>
  <si>
    <t>Soledade</t>
  </si>
  <si>
    <t>R 27 - Jacuí Centro</t>
  </si>
  <si>
    <t>Sobradinho</t>
  </si>
  <si>
    <t>Sinimbu</t>
  </si>
  <si>
    <t>Silveira Martins</t>
  </si>
  <si>
    <t>Severiano de Almeida</t>
  </si>
  <si>
    <t>Sete de Setembro</t>
  </si>
  <si>
    <t>Sertão Santana</t>
  </si>
  <si>
    <t>Sertão</t>
  </si>
  <si>
    <t>Sério</t>
  </si>
  <si>
    <t>Serafina Corrêa</t>
  </si>
  <si>
    <t>Sentinela do Sul</t>
  </si>
  <si>
    <t>Senador Salgado Filho</t>
  </si>
  <si>
    <t>Selbach</t>
  </si>
  <si>
    <t>Segredo</t>
  </si>
  <si>
    <t>R 13 - Região da Diversidade</t>
  </si>
  <si>
    <t>Sede Nova</t>
  </si>
  <si>
    <t>Seberi</t>
  </si>
  <si>
    <t>Sarandi</t>
  </si>
  <si>
    <t xml:space="preserve">Vale do Rio dos Sinos </t>
  </si>
  <si>
    <t>Sapucaia do Sul</t>
  </si>
  <si>
    <t>R 07 - Vale dos Sinos</t>
  </si>
  <si>
    <t>Sapiranga</t>
  </si>
  <si>
    <t>São Vicente do Sul</t>
  </si>
  <si>
    <t>São Vendelino</t>
  </si>
  <si>
    <t>São Valério do Sul</t>
  </si>
  <si>
    <t>São Valentim do Sul</t>
  </si>
  <si>
    <t>São Valentim</t>
  </si>
  <si>
    <t>São Sepé</t>
  </si>
  <si>
    <t>São Sebastião do Caí</t>
  </si>
  <si>
    <t>São Pedro do Sul</t>
  </si>
  <si>
    <t>São Pedro do Butiá</t>
  </si>
  <si>
    <t>São Pedro das Missões</t>
  </si>
  <si>
    <t>São Pedro da Serra</t>
  </si>
  <si>
    <t>São Paulo das Missões</t>
  </si>
  <si>
    <t>São Nicolau</t>
  </si>
  <si>
    <t>São Miguel das Missões</t>
  </si>
  <si>
    <t>São Martinho da Serra</t>
  </si>
  <si>
    <t>São Martinho</t>
  </si>
  <si>
    <t>São Marcos</t>
  </si>
  <si>
    <t>São Luiz Gonzaga</t>
  </si>
  <si>
    <t>São Lourenço do Sul</t>
  </si>
  <si>
    <t>São Leopoldo</t>
  </si>
  <si>
    <t>São José dos Ausentes</t>
  </si>
  <si>
    <t>São José do Sul</t>
  </si>
  <si>
    <t>São José do Ouro</t>
  </si>
  <si>
    <t>São José do Norte</t>
  </si>
  <si>
    <t>São José do Inhacorá</t>
  </si>
  <si>
    <t>São José do Hortêncio</t>
  </si>
  <si>
    <t>São José do Herval</t>
  </si>
  <si>
    <t>São José das Missões</t>
  </si>
  <si>
    <t>São Jorge</t>
  </si>
  <si>
    <t>São João do Polêsine</t>
  </si>
  <si>
    <t>São João da Urtiga</t>
  </si>
  <si>
    <t>São Jerônimo</t>
  </si>
  <si>
    <t>São Gabriel</t>
  </si>
  <si>
    <t xml:space="preserve">Hortênsias </t>
  </si>
  <si>
    <t>São Francisco de Paula</t>
  </si>
  <si>
    <t>São Francisco de Assis</t>
  </si>
  <si>
    <t>São Domingos do Sul</t>
  </si>
  <si>
    <t>São Borja</t>
  </si>
  <si>
    <t>Santo Expedito do Sul</t>
  </si>
  <si>
    <t>Santo Cristo</t>
  </si>
  <si>
    <t>Santo Augusto</t>
  </si>
  <si>
    <t>Santo Antônio do Planalto</t>
  </si>
  <si>
    <t>Santo Antônio do Palma</t>
  </si>
  <si>
    <t>Santo Antônio das Missões</t>
  </si>
  <si>
    <t>Santo Antônio da Patrulha</t>
  </si>
  <si>
    <t>Santo Ângelo</t>
  </si>
  <si>
    <t>Santiago</t>
  </si>
  <si>
    <t>Santana do Livramento</t>
  </si>
  <si>
    <t>Santana da Boa Vista</t>
  </si>
  <si>
    <t>Santa Vitória do Palmar</t>
  </si>
  <si>
    <t>Santa Tereza</t>
  </si>
  <si>
    <t>Santa Rosa</t>
  </si>
  <si>
    <t>Santa Maria do Herval</t>
  </si>
  <si>
    <t>Santa Maria</t>
  </si>
  <si>
    <t>Santa Margarida do Sul</t>
  </si>
  <si>
    <t>Santa Cruz do Sul</t>
  </si>
  <si>
    <t>Santa Clara do Sul</t>
  </si>
  <si>
    <t>Santa Cecília do Sul</t>
  </si>
  <si>
    <t>Santa Bárbara do Sul</t>
  </si>
  <si>
    <t>Sananduva</t>
  </si>
  <si>
    <t>Salvador do Sul</t>
  </si>
  <si>
    <t>Salvador das Missões</t>
  </si>
  <si>
    <t>Salto do Jacuí</t>
  </si>
  <si>
    <t>Saldanha Marinho</t>
  </si>
  <si>
    <t>Sagrada Família</t>
  </si>
  <si>
    <t>Rosário do Sul</t>
  </si>
  <si>
    <t>Roque Gonzales</t>
  </si>
  <si>
    <t>Rondinha</t>
  </si>
  <si>
    <t>Ronda Alta</t>
  </si>
  <si>
    <t>Rolante</t>
  </si>
  <si>
    <t>Rolador</t>
  </si>
  <si>
    <t>Rodeio Bonito</t>
  </si>
  <si>
    <t>Roca Sales</t>
  </si>
  <si>
    <t>Riozinho</t>
  </si>
  <si>
    <t>Rio Pardo</t>
  </si>
  <si>
    <t>Rio Grande</t>
  </si>
  <si>
    <t>Rio dos Índios</t>
  </si>
  <si>
    <t>Restinga Seca</t>
  </si>
  <si>
    <t>Relvado</t>
  </si>
  <si>
    <t>Redentora</t>
  </si>
  <si>
    <t>Quinze de Novembro</t>
  </si>
  <si>
    <t>Quevedos</t>
  </si>
  <si>
    <t>Quatro Irmãos</t>
  </si>
  <si>
    <t>Quaraí</t>
  </si>
  <si>
    <t>Putinga</t>
  </si>
  <si>
    <t>Protásio Alves</t>
  </si>
  <si>
    <t>Progresso</t>
  </si>
  <si>
    <t>Presidente Lucena</t>
  </si>
  <si>
    <t>Pouso Novo</t>
  </si>
  <si>
    <t>Porto Xavier</t>
  </si>
  <si>
    <t>Porto Vera Cruz</t>
  </si>
  <si>
    <t>Porto Mauá</t>
  </si>
  <si>
    <t>Porto Lucena</t>
  </si>
  <si>
    <t>Porto Alegre</t>
  </si>
  <si>
    <t>Portão</t>
  </si>
  <si>
    <t>Ponte Preta</t>
  </si>
  <si>
    <t>Pontão</t>
  </si>
  <si>
    <t>Poço das Antas</t>
  </si>
  <si>
    <t>Planalto</t>
  </si>
  <si>
    <t>Piratini</t>
  </si>
  <si>
    <t>Pirapó</t>
  </si>
  <si>
    <t>Pinto Bandeira</t>
  </si>
  <si>
    <t>Pinheiro Machado</t>
  </si>
  <si>
    <t>Pinheirinho do Vale</t>
  </si>
  <si>
    <t>Pinhal Grande</t>
  </si>
  <si>
    <t>Pinhal da Serra</t>
  </si>
  <si>
    <t>Pinhal</t>
  </si>
  <si>
    <t>R 23 - Caxias e Hortências</t>
  </si>
  <si>
    <t>Picada Café</t>
  </si>
  <si>
    <t>Pelotas</t>
  </si>
  <si>
    <t xml:space="preserve">Noroeste Colonial </t>
  </si>
  <si>
    <t>Pejuçara</t>
  </si>
  <si>
    <t>Pedro Osório</t>
  </si>
  <si>
    <t>Pedras Altas</t>
  </si>
  <si>
    <t>Paverama</t>
  </si>
  <si>
    <t>Paulo Bento</t>
  </si>
  <si>
    <t>Passo Fundo</t>
  </si>
  <si>
    <t>Passo do Sobrado</t>
  </si>
  <si>
    <t>Passa Sete</t>
  </si>
  <si>
    <t>Parobé</t>
  </si>
  <si>
    <t>Pareci Novo</t>
  </si>
  <si>
    <t>Paraíso do Sul</t>
  </si>
  <si>
    <t>Paraí</t>
  </si>
  <si>
    <t>Pantano Grande</t>
  </si>
  <si>
    <t>Panambi</t>
  </si>
  <si>
    <t>Palmitinho</t>
  </si>
  <si>
    <t>Palmeira das Missões</t>
  </si>
  <si>
    <t>Palmares do Sul</t>
  </si>
  <si>
    <t>Paim Filho</t>
  </si>
  <si>
    <t>Osório</t>
  </si>
  <si>
    <t>Novo Xingu</t>
  </si>
  <si>
    <t>Novo Tiradentes</t>
  </si>
  <si>
    <t>Novo Machado</t>
  </si>
  <si>
    <t>Novo Hamburgo</t>
  </si>
  <si>
    <t>Novo Cabrais</t>
  </si>
  <si>
    <t>Novo Barreiro</t>
  </si>
  <si>
    <t>Nova Santa Rita</t>
  </si>
  <si>
    <t>Nova Roma do Sul</t>
  </si>
  <si>
    <t>Nova Ramada</t>
  </si>
  <si>
    <t>Nova Prata</t>
  </si>
  <si>
    <t>Nova Petrópolis</t>
  </si>
  <si>
    <t>Nova Palma</t>
  </si>
  <si>
    <t>Nova Pádua</t>
  </si>
  <si>
    <t>Nova Hartz</t>
  </si>
  <si>
    <t>Nova Esperança do Sul</t>
  </si>
  <si>
    <t>Nova Candelária</t>
  </si>
  <si>
    <t>Nova Bréscia</t>
  </si>
  <si>
    <t>Nova Boa Vista</t>
  </si>
  <si>
    <t>Nova Bassano</t>
  </si>
  <si>
    <t>Nova Araçá</t>
  </si>
  <si>
    <t>Nova Alvorada</t>
  </si>
  <si>
    <t>Nonoai</t>
  </si>
  <si>
    <t>Nicolau Vergueiro</t>
  </si>
  <si>
    <t>Não-Me-Toque</t>
  </si>
  <si>
    <t>Muliterno</t>
  </si>
  <si>
    <t>Muitos Capões</t>
  </si>
  <si>
    <t>Muçum</t>
  </si>
  <si>
    <t>Mostardas</t>
  </si>
  <si>
    <t>Morro Reuter</t>
  </si>
  <si>
    <t>Morro Redondo</t>
  </si>
  <si>
    <t>Morrinhos do Sul</t>
  </si>
  <si>
    <t>Mormaço</t>
  </si>
  <si>
    <t>Montenegro</t>
  </si>
  <si>
    <t>Monte Belo do Sul</t>
  </si>
  <si>
    <t>Monte Alegre dos Campos</t>
  </si>
  <si>
    <t>Montauri</t>
  </si>
  <si>
    <t>Miraguaí</t>
  </si>
  <si>
    <t>Minas do Leão</t>
  </si>
  <si>
    <t>Maximiliano de Almeida</t>
  </si>
  <si>
    <t>Mato Queimado</t>
  </si>
  <si>
    <t>Mato Leitão</t>
  </si>
  <si>
    <t>Mato Castelhano</t>
  </si>
  <si>
    <t>Mata</t>
  </si>
  <si>
    <t>Marques de Souza</t>
  </si>
  <si>
    <t>Mariano Moro</t>
  </si>
  <si>
    <t>Mariana Pimentel</t>
  </si>
  <si>
    <t>Marcelino Ramos</t>
  </si>
  <si>
    <t>Marau</t>
  </si>
  <si>
    <t>Maratá</t>
  </si>
  <si>
    <t>Maquiné</t>
  </si>
  <si>
    <t>Manoel Viana</t>
  </si>
  <si>
    <t>Mampituba</t>
  </si>
  <si>
    <t>Machadinho</t>
  </si>
  <si>
    <t>Maçambará</t>
  </si>
  <si>
    <t>Linha Nova</t>
  </si>
  <si>
    <t>Lindolfo Collor</t>
  </si>
  <si>
    <t>Liberato Salzano</t>
  </si>
  <si>
    <t>Campanha</t>
  </si>
  <si>
    <t>R 22 - Pampa</t>
  </si>
  <si>
    <t>Lavras do Sul</t>
  </si>
  <si>
    <t>Lajeado do Bugre</t>
  </si>
  <si>
    <t>Lajeado</t>
  </si>
  <si>
    <t>Lagoão</t>
  </si>
  <si>
    <t>Lagoa Vermelha</t>
  </si>
  <si>
    <t>Lagoa dos Três Cantos</t>
  </si>
  <si>
    <t>Lagoa Bonita do Sul</t>
  </si>
  <si>
    <t>Júlio de Castilhos</t>
  </si>
  <si>
    <t>Jóia</t>
  </si>
  <si>
    <t>Jari</t>
  </si>
  <si>
    <t>Jaquirana</t>
  </si>
  <si>
    <t>Jaguari</t>
  </si>
  <si>
    <t>Jaguarão</t>
  </si>
  <si>
    <t>Jacutinga</t>
  </si>
  <si>
    <t>Jacuizinho</t>
  </si>
  <si>
    <t>Jaboticaba</t>
  </si>
  <si>
    <t>Ivoti</t>
  </si>
  <si>
    <t>Ivorá</t>
  </si>
  <si>
    <t>Itatiba do Sul</t>
  </si>
  <si>
    <t>Itati</t>
  </si>
  <si>
    <t>Itaqui</t>
  </si>
  <si>
    <t>Itapuca</t>
  </si>
  <si>
    <t>Itacurubi</t>
  </si>
  <si>
    <t>Itaara</t>
  </si>
  <si>
    <t>Iraí</t>
  </si>
  <si>
    <t>Ipiranga do Sul</t>
  </si>
  <si>
    <t>Ipê</t>
  </si>
  <si>
    <t>Inhacorá</t>
  </si>
  <si>
    <t>Independência</t>
  </si>
  <si>
    <t>Imigrante</t>
  </si>
  <si>
    <t>Imbé</t>
  </si>
  <si>
    <t>Ilópolis</t>
  </si>
  <si>
    <t>Ijuí</t>
  </si>
  <si>
    <t>Igrejinha</t>
  </si>
  <si>
    <t>Ibirubá</t>
  </si>
  <si>
    <t>Ibirapuitã</t>
  </si>
  <si>
    <t>Ibiraiaras</t>
  </si>
  <si>
    <t>Ibiaçá</t>
  </si>
  <si>
    <t>Ibarama</t>
  </si>
  <si>
    <t>Humaitá</t>
  </si>
  <si>
    <t>Hulha Negra</t>
  </si>
  <si>
    <t>Horizontina</t>
  </si>
  <si>
    <t>Herveiras</t>
  </si>
  <si>
    <t>Herval</t>
  </si>
  <si>
    <t>Harmonia</t>
  </si>
  <si>
    <t>Guarani das Missões</t>
  </si>
  <si>
    <t>Guaporé</t>
  </si>
  <si>
    <t>Guaíba</t>
  </si>
  <si>
    <t>Guabiju</t>
  </si>
  <si>
    <t>Gravataí</t>
  </si>
  <si>
    <t>Gramado Xavier</t>
  </si>
  <si>
    <t>Gramado dos Loureiros</t>
  </si>
  <si>
    <t>Gramado</t>
  </si>
  <si>
    <t>Glorinha</t>
  </si>
  <si>
    <t>Giruá</t>
  </si>
  <si>
    <t>Getúlio Vargas</t>
  </si>
  <si>
    <t>Gentil</t>
  </si>
  <si>
    <t>General Câmara</t>
  </si>
  <si>
    <t>Gaurama</t>
  </si>
  <si>
    <t>Garruchos</t>
  </si>
  <si>
    <t>Garibaldi</t>
  </si>
  <si>
    <t>Frederico Westphalen</t>
  </si>
  <si>
    <t>Fortaleza dos Valos</t>
  </si>
  <si>
    <t>Forquetinha</t>
  </si>
  <si>
    <t>Formigueiro</t>
  </si>
  <si>
    <t>Fontoura Xavier</t>
  </si>
  <si>
    <t>Floriano Peixoto</t>
  </si>
  <si>
    <t>Flores da Cunha</t>
  </si>
  <si>
    <t>Feliz</t>
  </si>
  <si>
    <t>Fazenda Vilanova</t>
  </si>
  <si>
    <t>Faxinalzinho</t>
  </si>
  <si>
    <t>Faxinal do Soturno</t>
  </si>
  <si>
    <t>Farroupilha</t>
  </si>
  <si>
    <t>Fagundes Varela</t>
  </si>
  <si>
    <t>Eugênio de Castro</t>
  </si>
  <si>
    <t>Estrela Velha</t>
  </si>
  <si>
    <t>Estrela</t>
  </si>
  <si>
    <t>Esteio</t>
  </si>
  <si>
    <t>Estância Velha</t>
  </si>
  <si>
    <t>Estação</t>
  </si>
  <si>
    <t>Espumoso</t>
  </si>
  <si>
    <t>Esperança do Sul</t>
  </si>
  <si>
    <t>Esmeralda</t>
  </si>
  <si>
    <t>Erval Seco</t>
  </si>
  <si>
    <t>Erval Grande</t>
  </si>
  <si>
    <t>Ernestina</t>
  </si>
  <si>
    <t>Erechim</t>
  </si>
  <si>
    <t>Erebango</t>
  </si>
  <si>
    <t>Entre-Ijuís</t>
  </si>
  <si>
    <t>Entre Rios do Sul</t>
  </si>
  <si>
    <t>Engenho Velho</t>
  </si>
  <si>
    <t>Encruzilhada do Sul</t>
  </si>
  <si>
    <t>Encantado</t>
  </si>
  <si>
    <t>Eldorado do Sul</t>
  </si>
  <si>
    <t>Doutor Ricardo</t>
  </si>
  <si>
    <t>Doutor Maurício Cardoso</t>
  </si>
  <si>
    <t>Dona Francisca</t>
  </si>
  <si>
    <t>Dom Pedro de Alcântara</t>
  </si>
  <si>
    <t>Dom Pedrito</t>
  </si>
  <si>
    <t>Dom Feliciano</t>
  </si>
  <si>
    <t>Dois Lajeados</t>
  </si>
  <si>
    <t>Dois Irmãos das Missões</t>
  </si>
  <si>
    <t>Dois Irmãos</t>
  </si>
  <si>
    <t>Dilermando de Aguiar</t>
  </si>
  <si>
    <t>Dezesseis de Novembro</t>
  </si>
  <si>
    <t>Derrubadas</t>
  </si>
  <si>
    <t>David Canabarro</t>
  </si>
  <si>
    <t>Cruzeiro do Sul</t>
  </si>
  <si>
    <t>Cruzaltense</t>
  </si>
  <si>
    <t>Cruz Alta</t>
  </si>
  <si>
    <t>Cristal do Sul</t>
  </si>
  <si>
    <t>Cristal</t>
  </si>
  <si>
    <t>Crissiumal</t>
  </si>
  <si>
    <t>Coxilha</t>
  </si>
  <si>
    <t>Cotiporã</t>
  </si>
  <si>
    <t>Coronel Pilar</t>
  </si>
  <si>
    <t>Coronel Bicaco</t>
  </si>
  <si>
    <t>Coronel Barros</t>
  </si>
  <si>
    <t>Coqueiros do Sul</t>
  </si>
  <si>
    <t>Coqueiro Baixo</t>
  </si>
  <si>
    <t>Constantina</t>
  </si>
  <si>
    <t>Condor</t>
  </si>
  <si>
    <t>Colorado</t>
  </si>
  <si>
    <t>Colinas</t>
  </si>
  <si>
    <t>Ciríaco</t>
  </si>
  <si>
    <t>Cidreira</t>
  </si>
  <si>
    <t>Chuvisca</t>
  </si>
  <si>
    <t>Chuí</t>
  </si>
  <si>
    <t>Chiapetta</t>
  </si>
  <si>
    <t>Charrua</t>
  </si>
  <si>
    <t>Charqueadas</t>
  </si>
  <si>
    <t>Chapada</t>
  </si>
  <si>
    <t>Cerro Largo</t>
  </si>
  <si>
    <t>Cerro Grande do Sul</t>
  </si>
  <si>
    <t>Cerro Grande</t>
  </si>
  <si>
    <t>Cerro Branco</t>
  </si>
  <si>
    <t>Cerrito</t>
  </si>
  <si>
    <t>Centenário</t>
  </si>
  <si>
    <t>Caxias do Sul</t>
  </si>
  <si>
    <t>Catuípe</t>
  </si>
  <si>
    <t>Caseiros</t>
  </si>
  <si>
    <t>Casca</t>
  </si>
  <si>
    <t>Carlos Gomes</t>
  </si>
  <si>
    <t>Carlos Barbosa</t>
  </si>
  <si>
    <t>Carazinho</t>
  </si>
  <si>
    <t>Caraá</t>
  </si>
  <si>
    <t>Capivari do Sul</t>
  </si>
  <si>
    <t>Capitão</t>
  </si>
  <si>
    <t>Capela de Santana</t>
  </si>
  <si>
    <t>Capão do Leão</t>
  </si>
  <si>
    <t>Capão do Cipó</t>
  </si>
  <si>
    <t>Capão da Canoa</t>
  </si>
  <si>
    <t>Capão Bonito do Sul</t>
  </si>
  <si>
    <t>Canudos do Vale</t>
  </si>
  <si>
    <t>Canoas</t>
  </si>
  <si>
    <t>Canguçu</t>
  </si>
  <si>
    <t>Canela</t>
  </si>
  <si>
    <t>Candiota</t>
  </si>
  <si>
    <t>Cândido Godói</t>
  </si>
  <si>
    <t>Candelária</t>
  </si>
  <si>
    <t>Campos Borges</t>
  </si>
  <si>
    <t>Campo Novo</t>
  </si>
  <si>
    <t>Campo Bom</t>
  </si>
  <si>
    <t>Campinas do Sul</t>
  </si>
  <si>
    <t>Campina das Missões</t>
  </si>
  <si>
    <t>Campestre da Serra</t>
  </si>
  <si>
    <t>Cambará do Sul</t>
  </si>
  <si>
    <t>Camargo</t>
  </si>
  <si>
    <t>Camaquã</t>
  </si>
  <si>
    <t>Caiçara</t>
  </si>
  <si>
    <t>Caibaté</t>
  </si>
  <si>
    <t>Cacique Doble</t>
  </si>
  <si>
    <t>Cachoeirinha</t>
  </si>
  <si>
    <t>Cachoeira do Sul</t>
  </si>
  <si>
    <t>Cacequi</t>
  </si>
  <si>
    <t>Caçapava do Sul</t>
  </si>
  <si>
    <t>Butiá</t>
  </si>
  <si>
    <t>Brochier</t>
  </si>
  <si>
    <t>Braga</t>
  </si>
  <si>
    <t>Bozano</t>
  </si>
  <si>
    <t>Bossoroca</t>
  </si>
  <si>
    <t>Boqueirão do Leão</t>
  </si>
  <si>
    <t>Bom Retiro do Sul</t>
  </si>
  <si>
    <t>Bom Progresso</t>
  </si>
  <si>
    <t>Bom Princípio</t>
  </si>
  <si>
    <t>Bom Jesus</t>
  </si>
  <si>
    <t>Boa Vista do Sul</t>
  </si>
  <si>
    <t>Boa Vista do Incra</t>
  </si>
  <si>
    <t>Boa Vista do Cadeado</t>
  </si>
  <si>
    <t>Boa Vista do Buricá</t>
  </si>
  <si>
    <t>Boa Vista das Missões</t>
  </si>
  <si>
    <t>Bento Gonçalves</t>
  </si>
  <si>
    <t>Benjamin Constant do Sul</t>
  </si>
  <si>
    <t>Barros Cassal</t>
  </si>
  <si>
    <t>Barracão</t>
  </si>
  <si>
    <t>Barra Funda</t>
  </si>
  <si>
    <t>Barra do Rio Azul</t>
  </si>
  <si>
    <t>Barra do Ribeiro</t>
  </si>
  <si>
    <t>Barra do Quaraí</t>
  </si>
  <si>
    <t>Barra do Guarita</t>
  </si>
  <si>
    <t>Barão do Triunfo</t>
  </si>
  <si>
    <t>Barão de Cotegipe</t>
  </si>
  <si>
    <t>Barão</t>
  </si>
  <si>
    <t>Balneário Pinhal</t>
  </si>
  <si>
    <t>R29, R30</t>
  </si>
  <si>
    <t>Bagé</t>
  </si>
  <si>
    <t>Áurea</t>
  </si>
  <si>
    <t>R28</t>
  </si>
  <si>
    <t>Augusto Pestana</t>
  </si>
  <si>
    <t>R27</t>
  </si>
  <si>
    <t>Arvorezinha</t>
  </si>
  <si>
    <t>R23, R24, R25, R26</t>
  </si>
  <si>
    <t>Arroio Grande</t>
  </si>
  <si>
    <t>Arroio dos Ratos</t>
  </si>
  <si>
    <t>Arroio do Tigre</t>
  </si>
  <si>
    <t>Arroio do Sal</t>
  </si>
  <si>
    <t>R22</t>
  </si>
  <si>
    <t>Arroio do Padre</t>
  </si>
  <si>
    <t>R21</t>
  </si>
  <si>
    <t>Arroio do Meio</t>
  </si>
  <si>
    <t>Aratiba</t>
  </si>
  <si>
    <t>R17, R18, R19</t>
  </si>
  <si>
    <t>Araricá</t>
  </si>
  <si>
    <t>Arambaré</t>
  </si>
  <si>
    <t>Antônio Prado</t>
  </si>
  <si>
    <t>R16</t>
  </si>
  <si>
    <t>Anta Gorda</t>
  </si>
  <si>
    <t>André da Rocha</t>
  </si>
  <si>
    <t>R14</t>
  </si>
  <si>
    <t>Ametista do Sul</t>
  </si>
  <si>
    <t>R13</t>
  </si>
  <si>
    <t>Amaral Ferrador</t>
  </si>
  <si>
    <t>R12</t>
  </si>
  <si>
    <t>Alvorada</t>
  </si>
  <si>
    <t>R11</t>
  </si>
  <si>
    <t>Alto Feliz</t>
  </si>
  <si>
    <t>R09, R10</t>
  </si>
  <si>
    <t>Alto Alegre</t>
  </si>
  <si>
    <t>Alpestre</t>
  </si>
  <si>
    <t>R08</t>
  </si>
  <si>
    <t>Almirante Tamandaré do Sul</t>
  </si>
  <si>
    <t>R07</t>
  </si>
  <si>
    <t>Alegria</t>
  </si>
  <si>
    <t>R06</t>
  </si>
  <si>
    <t>Alegrete</t>
  </si>
  <si>
    <t>R04, R05</t>
  </si>
  <si>
    <t>Alecrim</t>
  </si>
  <si>
    <t>Ajuricaba</t>
  </si>
  <si>
    <t>R03</t>
  </si>
  <si>
    <t>Agudo</t>
  </si>
  <si>
    <t>R01, R02</t>
  </si>
  <si>
    <t>Água Santa</t>
  </si>
  <si>
    <t>Aceguá</t>
  </si>
  <si>
    <t>Mun. Mais Populoso</t>
  </si>
  <si>
    <t>Percentual de Idosos</t>
  </si>
  <si>
    <t>População 60+ Estimada 2018</t>
  </si>
  <si>
    <t>População Estimada 2018</t>
  </si>
  <si>
    <t>Região de Saúde</t>
  </si>
  <si>
    <t>As 20 Regiões de Saúde para o acompanhamento da pandemia do Covid-19, População e principal município</t>
  </si>
  <si>
    <t>COREDES                                          (Seplan 30/04/2015)</t>
  </si>
  <si>
    <t>Macrorregião</t>
  </si>
  <si>
    <t xml:space="preserve">CRS      </t>
  </si>
  <si>
    <t>Município</t>
  </si>
  <si>
    <t>Código IBGE</t>
  </si>
  <si>
    <t>As 20 regiões são junções das 30 regiões de saúde existentes</t>
  </si>
  <si>
    <t>Municípios do RS e as correspondentes 20 regioes de saude que serão acompanhadas na pandemia do Covid-19</t>
  </si>
  <si>
    <t>Nº de óbitos nos últimos 7 dias</t>
  </si>
  <si>
    <t>BANDEIRA FINAL</t>
  </si>
  <si>
    <t>Nº de internados por SRAG em UTI no último dia / Nº de internados por SRAG há 7 dias atrás</t>
  </si>
  <si>
    <t>Nº de Confirmados nos últimos 7 dias para cada 100.000 habitantes</t>
  </si>
  <si>
    <t>Nº de leitos de UTI no RS disponíveis para atender COVID no último dia</t>
  </si>
  <si>
    <t>Nº de casos novos  confirmados nos últimos 7 dias / Nº de casos novos  confirmados nos 7 dias anteriores</t>
  </si>
  <si>
    <t>População Estimada 2018 (DEE)</t>
  </si>
  <si>
    <t>População 60+ Estimada 2018 (DEE)</t>
  </si>
  <si>
    <t>Nº de Óbitos nos últimos 7 dias para cada 100.000 habitantes</t>
  </si>
  <si>
    <t>MEDIDAS E PESOS A SEREM ATRIBUÍDOS</t>
  </si>
  <si>
    <t>* A medidas em letras vermelhas não possuem indicadores até o momento</t>
  </si>
  <si>
    <t>Macrorregiao de Saude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</si>
  <si>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</si>
  <si>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</si>
  <si>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</si>
  <si>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</si>
  <si>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7 Macrorregiões</t>
  </si>
  <si>
    <t>Nº de internados por SRAG em UTI no último dia (mun. Do hospital)</t>
  </si>
  <si>
    <t>Nº de internados por SRAG em UTI há 7 dias atrás (mun. Do hospital)</t>
  </si>
  <si>
    <t>Velocidade do avanço</t>
  </si>
  <si>
    <t>Nº de Pacientes COVID-19 (Confirmados) em leitos clínicos no último dia /  Nº de Pacientes COVID-19 (Confirmados) em leitos clinicos há 7 dias atrás</t>
  </si>
  <si>
    <t>Nº de Pacientes COVID-19 (Confirmados) em leitos UTI no último dia /  Nº de Pacientes COVID-19 (Confirmados) em leitos UTI há 7 dias atrás</t>
  </si>
  <si>
    <t>Incidência de novos casos sobre a população</t>
  </si>
  <si>
    <t>Nº de leitos de UTI disponíveis no último dia para atender COVID / Nº de leitos de UTI disponíveis 7 dias atrás para atender COVID</t>
  </si>
  <si>
    <t>Capacidade de atendimento Estadual</t>
  </si>
  <si>
    <t>Mudança da Capacidade de atendimento Estadual</t>
  </si>
  <si>
    <t>Capacidade de atendimento Regional</t>
  </si>
  <si>
    <t>Mudança da Capacidade de atendimento Regional</t>
  </si>
  <si>
    <t>Nº de leitos de UTI na macrorregião disponíveis para atender COVID no último dia para cada  100 mil idosos (60+)</t>
  </si>
  <si>
    <t>Propagação</t>
  </si>
  <si>
    <t>Capacidade de Atendim.</t>
  </si>
  <si>
    <t>GRUPO</t>
  </si>
  <si>
    <t>Até</t>
  </si>
  <si>
    <t>Max LARANJA</t>
  </si>
  <si>
    <t>Max VERMELHA</t>
  </si>
  <si>
    <t>Max PRETA</t>
  </si>
  <si>
    <t>Max AMARELA</t>
  </si>
  <si>
    <t>Capacidade de Atendimento</t>
  </si>
  <si>
    <t>Mudança da Capacidade de Atendimento</t>
  </si>
  <si>
    <t>Medida:</t>
  </si>
  <si>
    <t>Região de Análise:</t>
  </si>
  <si>
    <t>Peso (sobre 10):</t>
  </si>
  <si>
    <t>Estado</t>
  </si>
  <si>
    <t>Bandeira
Final</t>
  </si>
  <si>
    <t>Macrorregião de Saúde</t>
  </si>
  <si>
    <t>Município Mais Populoso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</si>
  <si>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</si>
  <si>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</si>
  <si>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</si>
  <si>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</si>
  <si>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</si>
  <si>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</si>
  <si>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</si>
  <si>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Total de Casos Ativos até o último dia / Total de casos Recuperados nos últimos 50 dias</t>
  </si>
  <si>
    <t>Peso</t>
  </si>
  <si>
    <t>Nº de hospitalizações confirmadas para COVID-19 registradas nos últimos 7 dias por 100.000 habitantes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</si>
  <si>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</si>
  <si>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</si>
  <si>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</si>
  <si>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</si>
  <si>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Nº de hospitalizações confirmadas para COVID-19 registradas nos últimos 7 dias</t>
  </si>
  <si>
    <t>Nº de hospitalizações confirmadas para COVID-19 registradas nos 7 dias anteriores</t>
  </si>
  <si>
    <t>Essa planilha apresenta os indicadores calculados, e as células estão coloridas de modo a identificar a bandeira do indicador</t>
  </si>
  <si>
    <t>* Síndrome Respiratória Aguda Grave (SRAG).</t>
  </si>
  <si>
    <t>Nota 5: Caso os indicadores de Mudança da Capacidade de Atendimento apresentem denominador igual a zero, será somado o valor 1</t>
  </si>
  <si>
    <t>Essa planilha apresenta os valores atribuídos a cada indicador conforme a sua bandeira (entre 0 e 3) e o cálculo da bandeira final</t>
  </si>
  <si>
    <t>Média Ponderada</t>
  </si>
  <si>
    <t>Nota 1: Em cada indicador, quando a bandeira é amarela atribuiu-se o valor 0; quando laranja, atribui-se o valor 1; quando vermelha, atribuiu-se o valor 2; quando preta, atribuiu-se o valor 3.</t>
  </si>
  <si>
    <t>Nota 2: Para contabilizar os óbitos foram considerados todos os casos confirmados que vieram a óbito, independente do método de confirmação.</t>
  </si>
  <si>
    <t>LEITOS DISPONÍVEIS COVID</t>
  </si>
  <si>
    <t>LEITOS UTI OCUPADOS COVID 7 DIAS ATRÁS</t>
  </si>
  <si>
    <t>LEITOS UTI OCUPADOS COVID ÚLTIMO DIA</t>
  </si>
  <si>
    <t>VARIAÇÃO 7 DIAS</t>
  </si>
  <si>
    <t>TOTAL LEITOS COVID (DISPONÍVEIS + OCUPADOS COVID)</t>
  </si>
  <si>
    <t>DIAS PARA OCUPAR TOTAL DE LEITOS COVID</t>
  </si>
  <si>
    <t>VARIAÇÃO AO DIA</t>
  </si>
  <si>
    <t>CENÁRIO ATUAL - 686 leitos totais</t>
  </si>
  <si>
    <t>CENÁRIO ATUAL - 905 leitos totais</t>
  </si>
  <si>
    <t>221 Teria acionado a trava</t>
  </si>
  <si>
    <t>242 teria acionado a trava</t>
  </si>
  <si>
    <t>195 Teria acionado a trava de 20 dias ou menos</t>
  </si>
  <si>
    <t>209 Teria acionado a trava de 20 dias ou menos</t>
  </si>
  <si>
    <t>Projeção de Nº de Óbitos para o período de 1 semana para cada 100.000 habitantes</t>
  </si>
  <si>
    <t>Possui até 3 casos de hospitalizações confirmadas para COVID-19 registradas nos últimos 14 dias?</t>
  </si>
  <si>
    <t>Nº de leitos de UTI livres no último dia para atender COVID / Nº de leitos de UTI livres 7 dias atrás para atender COVID</t>
  </si>
  <si>
    <t>Leitos de UTI Livres / Leitos de UTI ocupados por pacientes COVID</t>
  </si>
  <si>
    <t>Nº de leitos de UTI livres no último dia (mun. Do hospital)</t>
  </si>
  <si>
    <t>Nº de leitos de UTI livres há 7 dias atrás (mun. Do hospital)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</si>
  <si>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</si>
  <si>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</si>
  <si>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</si>
  <si>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VERSÃO 4.3</t>
  </si>
  <si>
    <t>Nota 1: Para contabilizar os casos ativos e os casos recuperados, foram contabilizados somente os testes RT-PCR.</t>
  </si>
  <si>
    <t>SOMA</t>
  </si>
  <si>
    <t>Nº de óbitos por Covid-19 registrados nos 7 dias anteriores</t>
  </si>
  <si>
    <t>Nº de óbitos por Covid-19 registrados nos últimos 7 dias</t>
  </si>
  <si>
    <t>Bandeira</t>
  </si>
  <si>
    <t>LISTA DE MUNICÍPIOS NA BANDEIRA VERMELHA, COM ZERO ÓBITOS E ZERO HOSPITALIZAÇÕES REGISTRADOS NOS ÚLTIMOS 14 DIAS</t>
  </si>
  <si>
    <t>Município mais populoso da Região</t>
  </si>
  <si>
    <t>Região COVID</t>
  </si>
  <si>
    <t>Código IBGE do município</t>
  </si>
  <si>
    <t>Nome do Município</t>
  </si>
  <si>
    <t>CENTRO-OESTE</t>
  </si>
  <si>
    <t>METROPOLITANA</t>
  </si>
  <si>
    <t>MISSIONEIRA</t>
  </si>
  <si>
    <t>NORTE</t>
  </si>
  <si>
    <t>SUL</t>
  </si>
  <si>
    <t>VALES</t>
  </si>
  <si>
    <t>SERRA</t>
  </si>
  <si>
    <t>De / Data de Ref.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</si>
  <si>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</si>
  <si>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</si>
  <si>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</si>
  <si>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</si>
  <si>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Macrorregiao</t>
  </si>
  <si>
    <t>Hospitalizados na Macrorregião, residentes de outra Macro</t>
  </si>
  <si>
    <t>Residentes da Macrorregião, hospitalizados em outra Macro</t>
  </si>
  <si>
    <t>Saldo</t>
  </si>
  <si>
    <t>Região mais populosa da Macrorregião</t>
  </si>
  <si>
    <t>PACIENTES em UTI - SRAG</t>
  </si>
  <si>
    <t>PACIENTES EM UTI - CONFIRMADOS COVID</t>
  </si>
  <si>
    <t>PACIENTES EM UTI - INDEPENDENTE DA CAUSA</t>
  </si>
  <si>
    <t>SEMANA VIGENTE</t>
  </si>
  <si>
    <t>SEMANA ANTERIOR</t>
  </si>
  <si>
    <t>Versão com os dados dos indicadores 2, 4, 7 (parcialmente), 8 e 10 por local de hospitalização</t>
  </si>
  <si>
    <t>Nova Versão: com os indicadores 2, 4, 7 (parcialmente), 8 e 10 corrigidos conforme a macrorregião de residência*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</si>
  <si>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</si>
  <si>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</si>
  <si>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R09</t>
  </si>
  <si>
    <t>R10</t>
  </si>
  <si>
    <t>21 Regiões - COVID 19</t>
  </si>
  <si>
    <t>CORRESPONDÊNCIA DAS REGIÕES DA SAÚDE E 21 REGIÕES COVID 19</t>
  </si>
  <si>
    <t>21 Regiões - COVID</t>
  </si>
  <si>
    <t>Município mais Populoso</t>
  </si>
  <si>
    <t>As 21 Regiões de Saúde para o acompanhamento da pandemia do Covid-19</t>
  </si>
  <si>
    <t>As 21 Regiões de Saúde para o acompanhamento da pandemia do Covid-19, População e principal município</t>
  </si>
  <si>
    <t>Sim</t>
  </si>
  <si>
    <t>Municipio mais populoso da Regiao Covid</t>
  </si>
  <si>
    <t>Macrorregião Covid</t>
  </si>
  <si>
    <t>Ativos na penúltima semana / (1+Recuperados nos 50 dias prévios à penúltima semana)</t>
  </si>
  <si>
    <t>Nº de casos ativos na penúltima semana</t>
  </si>
  <si>
    <t>Nº de casos recuperados nos 50 dias prévios à penúltima semana</t>
  </si>
  <si>
    <t>Está na Salvaguarda de bandeira vermelha?</t>
  </si>
  <si>
    <t>Está na Salvaguarda de bandeira preta?</t>
  </si>
  <si>
    <t>Leitos Clínicos</t>
  </si>
  <si>
    <t>Leitos de UTI</t>
  </si>
  <si>
    <t>Pacientes Covid Internados que vieram de Outras Ufs</t>
  </si>
  <si>
    <t>Está acionada a Salvaguarda Estadual?</t>
  </si>
  <si>
    <t>Preta</t>
  </si>
  <si>
    <t>Não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</si>
  <si>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</si>
  <si>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</si>
  <si>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**** Excepcionalmente, na 44º rodada não haverão pedidos de reconsideração de bandeira, sendo já consideradas as bandeiras da mensuração como definitivas.</t>
  </si>
  <si>
    <t>Bandeira
Final
Preliminar**
SE 45****</t>
  </si>
  <si>
    <t>Bandeira
Final
Definitiva***
SE 45****</t>
  </si>
  <si>
    <t>PROPAGAÇÃO</t>
  </si>
  <si>
    <t xml:space="preserve">              CAPACIDADE DE ATENDIMENTO</t>
  </si>
  <si>
    <t>21 Regiões</t>
  </si>
  <si>
    <t>Data da apuração: 12 de março de 2021.</t>
  </si>
  <si>
    <t>Data de referência: 11 de março de 2021.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</si>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</sst>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color indexed="81"/>
      <name val="Segoe UI"/>
      <family val="2"/>
    </font>
    <font>
      <sz val="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charset val="1"/>
    </font>
    <font>
      <b/>
      <sz val="8"/>
      <color rgb="FFC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6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0" fontId="26" fillId="0" borderId="0"/>
    <xf numFmtId="0" fontId="32" fillId="0" borderId="0"/>
    <xf numFmtId="0" fontId="33" fillId="0" borderId="0"/>
  </cellStyleXfs>
  <cellXfs count="36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5" fillId="0" borderId="0" xfId="3" applyFont="1"/>
    <xf numFmtId="0" fontId="5" fillId="0" borderId="0" xfId="3" applyFont="1" applyAlignment="1">
      <alignment horizontal="center"/>
    </xf>
    <xf numFmtId="3" fontId="5" fillId="0" borderId="0" xfId="3" applyNumberFormat="1" applyFont="1"/>
    <xf numFmtId="10" fontId="5" fillId="0" borderId="0" xfId="3" applyNumberFormat="1" applyFont="1" applyAlignment="1">
      <alignment horizontal="center"/>
    </xf>
    <xf numFmtId="1" fontId="5" fillId="0" borderId="0" xfId="3" applyNumberFormat="1" applyFont="1" applyAlignment="1">
      <alignment horizont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7" borderId="8" xfId="3" applyFont="1" applyFill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165" fontId="5" fillId="0" borderId="8" xfId="4" applyNumberFormat="1" applyFont="1" applyBorder="1"/>
    <xf numFmtId="164" fontId="5" fillId="8" borderId="8" xfId="2" applyNumberFormat="1" applyFont="1" applyFill="1" applyBorder="1" applyAlignment="1">
      <alignment horizontal="center" vertical="center"/>
    </xf>
    <xf numFmtId="3" fontId="5" fillId="8" borderId="8" xfId="5" applyNumberFormat="1" applyFont="1" applyFill="1" applyBorder="1" applyAlignment="1">
      <alignment horizontal="center" vertical="center"/>
    </xf>
    <xf numFmtId="1" fontId="5" fillId="0" borderId="9" xfId="3" applyNumberFormat="1" applyFont="1" applyBorder="1" applyAlignment="1">
      <alignment horizontal="center"/>
    </xf>
    <xf numFmtId="1" fontId="5" fillId="0" borderId="9" xfId="4" applyNumberFormat="1" applyFont="1" applyBorder="1"/>
    <xf numFmtId="0" fontId="5" fillId="7" borderId="7" xfId="3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5" fillId="0" borderId="8" xfId="3" applyFont="1" applyFill="1" applyBorder="1" applyAlignment="1">
      <alignment horizontal="center" vertical="center"/>
    </xf>
    <xf numFmtId="164" fontId="4" fillId="0" borderId="4" xfId="2" applyNumberFormat="1" applyFont="1" applyBorder="1" applyAlignment="1">
      <alignment vertical="center"/>
    </xf>
    <xf numFmtId="164" fontId="4" fillId="0" borderId="10" xfId="2" applyNumberFormat="1" applyFont="1" applyBorder="1" applyAlignment="1">
      <alignment vertical="center"/>
    </xf>
    <xf numFmtId="3" fontId="4" fillId="0" borderId="5" xfId="3" applyNumberFormat="1" applyFont="1" applyBorder="1" applyAlignment="1">
      <alignment vertical="center"/>
    </xf>
    <xf numFmtId="0" fontId="5" fillId="0" borderId="6" xfId="3" applyFont="1" applyBorder="1" applyAlignment="1">
      <alignment vertical="center"/>
    </xf>
    <xf numFmtId="164" fontId="4" fillId="0" borderId="7" xfId="2" applyNumberFormat="1" applyFont="1" applyBorder="1" applyAlignment="1">
      <alignment vertical="center"/>
    </xf>
    <xf numFmtId="164" fontId="4" fillId="0" borderId="11" xfId="2" applyNumberFormat="1" applyFont="1" applyBorder="1" applyAlignment="1">
      <alignment vertical="center"/>
    </xf>
    <xf numFmtId="3" fontId="4" fillId="0" borderId="8" xfId="3" applyNumberFormat="1" applyFont="1" applyBorder="1" applyAlignment="1">
      <alignment vertical="center"/>
    </xf>
    <xf numFmtId="0" fontId="5" fillId="0" borderId="9" xfId="3" applyFont="1" applyBorder="1" applyAlignment="1">
      <alignment vertical="center"/>
    </xf>
    <xf numFmtId="0" fontId="5" fillId="7" borderId="12" xfId="3" applyFont="1" applyFill="1" applyBorder="1" applyAlignment="1">
      <alignment horizontal="center" vertical="center"/>
    </xf>
    <xf numFmtId="0" fontId="5" fillId="7" borderId="13" xfId="3" applyFont="1" applyFill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165" fontId="5" fillId="0" borderId="13" xfId="4" applyNumberFormat="1" applyFont="1" applyBorder="1"/>
    <xf numFmtId="164" fontId="5" fillId="8" borderId="13" xfId="2" applyNumberFormat="1" applyFont="1" applyFill="1" applyBorder="1" applyAlignment="1">
      <alignment horizontal="center" vertical="center"/>
    </xf>
    <xf numFmtId="3" fontId="5" fillId="8" borderId="13" xfId="5" applyNumberFormat="1" applyFont="1" applyFill="1" applyBorder="1" applyAlignment="1">
      <alignment horizontal="center" vertical="center"/>
    </xf>
    <xf numFmtId="1" fontId="5" fillId="0" borderId="14" xfId="3" applyNumberFormat="1" applyFont="1" applyBorder="1" applyAlignment="1">
      <alignment horizontal="center"/>
    </xf>
    <xf numFmtId="3" fontId="6" fillId="3" borderId="7" xfId="3" applyNumberFormat="1" applyFont="1" applyFill="1" applyBorder="1" applyAlignment="1">
      <alignment vertical="center" wrapText="1"/>
    </xf>
    <xf numFmtId="3" fontId="6" fillId="3" borderId="11" xfId="3" applyNumberFormat="1" applyFont="1" applyFill="1" applyBorder="1" applyAlignment="1">
      <alignment vertical="center" wrapText="1"/>
    </xf>
    <xf numFmtId="3" fontId="6" fillId="3" borderId="8" xfId="3" applyNumberFormat="1" applyFont="1" applyFill="1" applyBorder="1" applyAlignment="1">
      <alignment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6" borderId="4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8" fillId="0" borderId="0" xfId="3" applyFont="1"/>
    <xf numFmtId="0" fontId="8" fillId="0" borderId="0" xfId="3" applyFont="1" applyFill="1"/>
    <xf numFmtId="0" fontId="5" fillId="0" borderId="9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165" fontId="5" fillId="0" borderId="5" xfId="4" applyNumberFormat="1" applyFont="1" applyBorder="1"/>
    <xf numFmtId="3" fontId="5" fillId="8" borderId="5" xfId="5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3" fontId="6" fillId="3" borderId="8" xfId="3" applyNumberFormat="1" applyFont="1" applyFill="1" applyBorder="1" applyAlignment="1">
      <alignment horizontal="center" vertical="center" wrapText="1"/>
    </xf>
    <xf numFmtId="3" fontId="6" fillId="3" borderId="11" xfId="3" applyNumberFormat="1" applyFont="1" applyFill="1" applyBorder="1" applyAlignment="1">
      <alignment horizontal="center" vertical="center" wrapText="1"/>
    </xf>
    <xf numFmtId="3" fontId="6" fillId="3" borderId="7" xfId="3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/>
    </xf>
    <xf numFmtId="0" fontId="5" fillId="0" borderId="23" xfId="3" applyFont="1" applyBorder="1" applyAlignment="1">
      <alignment horizontal="center" vertical="center"/>
    </xf>
    <xf numFmtId="3" fontId="7" fillId="0" borderId="0" xfId="3" applyNumberFormat="1" applyFont="1" applyBorder="1" applyAlignment="1">
      <alignment vertical="center"/>
    </xf>
    <xf numFmtId="1" fontId="5" fillId="0" borderId="8" xfId="3" applyNumberFormat="1" applyFont="1" applyBorder="1" applyAlignment="1">
      <alignment horizontal="center"/>
    </xf>
    <xf numFmtId="1" fontId="5" fillId="0" borderId="8" xfId="4" applyNumberFormat="1" applyFont="1" applyBorder="1"/>
    <xf numFmtId="0" fontId="5" fillId="7" borderId="9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1" fontId="5" fillId="0" borderId="5" xfId="3" applyNumberFormat="1" applyFont="1" applyBorder="1" applyAlignment="1">
      <alignment horizontal="center"/>
    </xf>
    <xf numFmtId="0" fontId="5" fillId="7" borderId="14" xfId="3" applyFont="1" applyFill="1" applyBorder="1" applyAlignment="1">
      <alignment horizontal="center" vertical="center"/>
    </xf>
    <xf numFmtId="1" fontId="5" fillId="0" borderId="13" xfId="3" applyNumberFormat="1" applyFont="1" applyBorder="1" applyAlignment="1">
      <alignment horizontal="center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 textRotation="9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2" fontId="2" fillId="4" borderId="33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5" fillId="10" borderId="0" xfId="3" applyFont="1" applyFill="1" applyAlignment="1">
      <alignment horizontal="center" vertical="center" wrapText="1"/>
    </xf>
    <xf numFmtId="0" fontId="16" fillId="0" borderId="0" xfId="0" applyFont="1"/>
    <xf numFmtId="4" fontId="0" fillId="0" borderId="0" xfId="0" applyNumberFormat="1"/>
    <xf numFmtId="9" fontId="0" fillId="0" borderId="0" xfId="0" applyNumberFormat="1"/>
    <xf numFmtId="3" fontId="0" fillId="0" borderId="0" xfId="0" applyNumberFormat="1"/>
    <xf numFmtId="164" fontId="19" fillId="0" borderId="8" xfId="2" applyNumberFormat="1" applyFont="1" applyBorder="1" applyAlignment="1">
      <alignment vertical="center"/>
    </xf>
    <xf numFmtId="0" fontId="0" fillId="0" borderId="0" xfId="0"/>
    <xf numFmtId="0" fontId="5" fillId="0" borderId="9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14" fontId="0" fillId="2" borderId="8" xfId="0" applyNumberFormat="1" applyFill="1" applyBorder="1" applyAlignment="1">
      <alignment horizontal="center"/>
    </xf>
    <xf numFmtId="0" fontId="23" fillId="0" borderId="0" xfId="3" applyFont="1" applyAlignment="1">
      <alignment vertical="center"/>
    </xf>
    <xf numFmtId="0" fontId="22" fillId="0" borderId="0" xfId="3" applyFont="1" applyAlignment="1">
      <alignment vertical="center"/>
    </xf>
    <xf numFmtId="4" fontId="21" fillId="0" borderId="0" xfId="0" applyNumberFormat="1" applyFont="1"/>
    <xf numFmtId="0" fontId="21" fillId="0" borderId="0" xfId="0" applyFont="1"/>
    <xf numFmtId="3" fontId="21" fillId="0" borderId="0" xfId="0" applyNumberFormat="1" applyFont="1"/>
    <xf numFmtId="0" fontId="0" fillId="0" borderId="0" xfId="0" applyAlignment="1"/>
    <xf numFmtId="0" fontId="0" fillId="0" borderId="26" xfId="0" applyBorder="1" applyAlignment="1"/>
    <xf numFmtId="0" fontId="0" fillId="0" borderId="34" xfId="0" applyBorder="1" applyAlignment="1"/>
    <xf numFmtId="0" fontId="0" fillId="0" borderId="31" xfId="0" applyFill="1" applyBorder="1"/>
    <xf numFmtId="0" fontId="0" fillId="0" borderId="0" xfId="0" applyFill="1" applyBorder="1"/>
    <xf numFmtId="0" fontId="0" fillId="0" borderId="17" xfId="0" applyFill="1" applyBorder="1" applyAlignment="1"/>
    <xf numFmtId="164" fontId="0" fillId="0" borderId="15" xfId="2" applyNumberFormat="1" applyFont="1" applyBorder="1"/>
    <xf numFmtId="0" fontId="0" fillId="0" borderId="17" xfId="0" applyBorder="1"/>
    <xf numFmtId="2" fontId="0" fillId="0" borderId="33" xfId="0" applyNumberFormat="1" applyBorder="1"/>
    <xf numFmtId="0" fontId="0" fillId="2" borderId="24" xfId="0" applyFill="1" applyBorder="1" applyAlignment="1"/>
    <xf numFmtId="0" fontId="0" fillId="2" borderId="43" xfId="0" applyFill="1" applyBorder="1" applyAlignment="1"/>
    <xf numFmtId="164" fontId="0" fillId="0" borderId="43" xfId="2" applyNumberFormat="1" applyFont="1" applyBorder="1" applyAlignment="1"/>
    <xf numFmtId="0" fontId="0" fillId="13" borderId="0" xfId="0" applyFill="1"/>
    <xf numFmtId="0" fontId="0" fillId="2" borderId="15" xfId="0" applyFill="1" applyBorder="1"/>
    <xf numFmtId="0" fontId="0" fillId="8" borderId="24" xfId="0" applyFill="1" applyBorder="1"/>
    <xf numFmtId="3" fontId="5" fillId="0" borderId="8" xfId="3" applyNumberFormat="1" applyFont="1" applyBorder="1" applyAlignment="1">
      <alignment horizontal="center" vertical="center"/>
    </xf>
    <xf numFmtId="3" fontId="5" fillId="0" borderId="7" xfId="3" applyNumberFormat="1" applyFont="1" applyBorder="1" applyAlignment="1">
      <alignment horizontal="center" vertical="center"/>
    </xf>
    <xf numFmtId="3" fontId="5" fillId="0" borderId="5" xfId="3" applyNumberFormat="1" applyFont="1" applyBorder="1" applyAlignment="1">
      <alignment horizontal="center" vertical="center"/>
    </xf>
    <xf numFmtId="3" fontId="5" fillId="0" borderId="4" xfId="3" applyNumberFormat="1" applyFont="1" applyBorder="1" applyAlignment="1">
      <alignment horizontal="center" vertical="center"/>
    </xf>
    <xf numFmtId="0" fontId="6" fillId="12" borderId="21" xfId="3" applyFont="1" applyFill="1" applyBorder="1" applyAlignment="1">
      <alignment horizontal="center" vertical="center" wrapText="1"/>
    </xf>
    <xf numFmtId="0" fontId="6" fillId="12" borderId="20" xfId="3" applyFont="1" applyFill="1" applyBorder="1" applyAlignment="1">
      <alignment horizontal="center" vertical="center" wrapText="1"/>
    </xf>
    <xf numFmtId="0" fontId="6" fillId="12" borderId="20" xfId="3" applyFont="1" applyFill="1" applyBorder="1" applyAlignment="1">
      <alignment horizontal="center" vertical="center"/>
    </xf>
    <xf numFmtId="3" fontId="6" fillId="12" borderId="20" xfId="3" applyNumberFormat="1" applyFont="1" applyFill="1" applyBorder="1" applyAlignment="1">
      <alignment horizontal="center" vertical="center" wrapText="1"/>
    </xf>
    <xf numFmtId="3" fontId="24" fillId="12" borderId="20" xfId="3" applyNumberFormat="1" applyFont="1" applyFill="1" applyBorder="1" applyAlignment="1">
      <alignment horizontal="center" vertical="center" wrapText="1"/>
    </xf>
    <xf numFmtId="0" fontId="24" fillId="12" borderId="18" xfId="3" applyFont="1" applyFill="1" applyBorder="1" applyAlignment="1">
      <alignment horizontal="center" vertical="center"/>
    </xf>
    <xf numFmtId="0" fontId="26" fillId="0" borderId="0" xfId="12"/>
    <xf numFmtId="3" fontId="7" fillId="0" borderId="0" xfId="3" applyNumberFormat="1" applyFont="1" applyAlignment="1">
      <alignment horizontal="right" vertical="center"/>
    </xf>
    <xf numFmtId="3" fontId="4" fillId="0" borderId="8" xfId="3" applyNumberFormat="1" applyBorder="1" applyAlignment="1">
      <alignment vertical="center"/>
    </xf>
    <xf numFmtId="3" fontId="4" fillId="0" borderId="21" xfId="3" applyNumberFormat="1" applyBorder="1" applyAlignment="1">
      <alignment vertical="center"/>
    </xf>
    <xf numFmtId="3" fontId="4" fillId="0" borderId="20" xfId="3" applyNumberFormat="1" applyBorder="1" applyAlignment="1">
      <alignment vertical="center"/>
    </xf>
    <xf numFmtId="3" fontId="4" fillId="0" borderId="18" xfId="3" applyNumberFormat="1" applyBorder="1" applyAlignment="1">
      <alignment vertical="center"/>
    </xf>
    <xf numFmtId="3" fontId="4" fillId="0" borderId="9" xfId="3" applyNumberFormat="1" applyBorder="1" applyAlignment="1">
      <alignment vertical="center"/>
    </xf>
    <xf numFmtId="3" fontId="4" fillId="0" borderId="7" xfId="3" applyNumberFormat="1" applyBorder="1" applyAlignment="1">
      <alignment vertical="center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vertical="center"/>
    </xf>
    <xf numFmtId="3" fontId="4" fillId="0" borderId="4" xfId="3" applyNumberFormat="1" applyBorder="1" applyAlignment="1">
      <alignment vertical="center"/>
    </xf>
    <xf numFmtId="0" fontId="6" fillId="15" borderId="9" xfId="3" applyFont="1" applyFill="1" applyBorder="1" applyAlignment="1">
      <alignment horizontal="center" vertical="center" wrapText="1"/>
    </xf>
    <xf numFmtId="3" fontId="6" fillId="15" borderId="8" xfId="3" applyNumberFormat="1" applyFont="1" applyFill="1" applyBorder="1" applyAlignment="1">
      <alignment vertical="center" wrapText="1"/>
    </xf>
    <xf numFmtId="3" fontId="6" fillId="15" borderId="11" xfId="3" applyNumberFormat="1" applyFont="1" applyFill="1" applyBorder="1" applyAlignment="1">
      <alignment vertical="center" wrapText="1"/>
    </xf>
    <xf numFmtId="3" fontId="6" fillId="15" borderId="7" xfId="3" applyNumberFormat="1" applyFont="1" applyFill="1" applyBorder="1" applyAlignment="1">
      <alignment vertical="center" wrapText="1"/>
    </xf>
    <xf numFmtId="3" fontId="4" fillId="0" borderId="0" xfId="3" applyNumberFormat="1" applyAlignment="1">
      <alignment vertical="center"/>
    </xf>
    <xf numFmtId="3" fontId="4" fillId="5" borderId="20" xfId="3" applyNumberFormat="1" applyFill="1" applyBorder="1" applyAlignment="1">
      <alignment vertical="center"/>
    </xf>
    <xf numFmtId="3" fontId="4" fillId="5" borderId="8" xfId="3" applyNumberFormat="1" applyFill="1" applyBorder="1" applyAlignment="1">
      <alignment vertical="center"/>
    </xf>
    <xf numFmtId="3" fontId="4" fillId="5" borderId="5" xfId="3" applyNumberFormat="1" applyFill="1" applyBorder="1" applyAlignment="1">
      <alignment vertical="center"/>
    </xf>
    <xf numFmtId="0" fontId="26" fillId="12" borderId="32" xfId="12" applyFill="1" applyBorder="1" applyAlignment="1">
      <alignment horizontal="center" vertical="center" wrapText="1"/>
    </xf>
    <xf numFmtId="0" fontId="26" fillId="12" borderId="33" xfId="12" applyFill="1" applyBorder="1" applyAlignment="1">
      <alignment horizontal="center" vertical="center"/>
    </xf>
    <xf numFmtId="0" fontId="26" fillId="8" borderId="26" xfId="12" applyFill="1" applyBorder="1"/>
    <xf numFmtId="0" fontId="26" fillId="8" borderId="25" xfId="12" applyFill="1" applyBorder="1"/>
    <xf numFmtId="0" fontId="26" fillId="8" borderId="25" xfId="12" applyFill="1" applyBorder="1" applyAlignment="1">
      <alignment horizontal="center"/>
    </xf>
    <xf numFmtId="0" fontId="26" fillId="8" borderId="24" xfId="12" applyFill="1" applyBorder="1" applyAlignment="1">
      <alignment horizontal="center"/>
    </xf>
    <xf numFmtId="0" fontId="26" fillId="8" borderId="34" xfId="12" applyFill="1" applyBorder="1"/>
    <xf numFmtId="0" fontId="26" fillId="8" borderId="0" xfId="12" applyFill="1" applyBorder="1"/>
    <xf numFmtId="0" fontId="26" fillId="8" borderId="0" xfId="12" applyFill="1" applyBorder="1" applyAlignment="1">
      <alignment horizontal="center"/>
    </xf>
    <xf numFmtId="0" fontId="26" fillId="8" borderId="43" xfId="12" applyFill="1" applyBorder="1" applyAlignment="1">
      <alignment horizontal="center"/>
    </xf>
    <xf numFmtId="0" fontId="26" fillId="8" borderId="17" xfId="12" applyFill="1" applyBorder="1"/>
    <xf numFmtId="0" fontId="26" fillId="8" borderId="16" xfId="12" applyFill="1" applyBorder="1"/>
    <xf numFmtId="0" fontId="26" fillId="8" borderId="16" xfId="12" applyFill="1" applyBorder="1" applyAlignment="1">
      <alignment horizontal="center"/>
    </xf>
    <xf numFmtId="0" fontId="26" fillId="8" borderId="15" xfId="12" applyFill="1" applyBorder="1" applyAlignment="1">
      <alignment horizontal="center"/>
    </xf>
    <xf numFmtId="0" fontId="26" fillId="12" borderId="31" xfId="12" applyFill="1" applyBorder="1" applyAlignment="1">
      <alignment horizontal="center" vertical="center"/>
    </xf>
    <xf numFmtId="3" fontId="4" fillId="0" borderId="0" xfId="3" applyNumberFormat="1" applyFill="1" applyBorder="1" applyAlignment="1">
      <alignment vertical="center"/>
    </xf>
    <xf numFmtId="0" fontId="26" fillId="0" borderId="34" xfId="12" applyBorder="1"/>
    <xf numFmtId="0" fontId="26" fillId="0" borderId="0" xfId="12" applyBorder="1"/>
    <xf numFmtId="0" fontId="26" fillId="0" borderId="43" xfId="12" applyBorder="1"/>
    <xf numFmtId="0" fontId="5" fillId="0" borderId="13" xfId="3" applyFont="1" applyFill="1" applyBorder="1" applyAlignment="1">
      <alignment horizontal="center" vertical="center"/>
    </xf>
    <xf numFmtId="1" fontId="5" fillId="0" borderId="8" xfId="3" applyNumberFormat="1" applyFont="1" applyFill="1" applyBorder="1" applyAlignment="1">
      <alignment horizontal="center"/>
    </xf>
    <xf numFmtId="165" fontId="5" fillId="0" borderId="8" xfId="4" applyNumberFormat="1" applyFont="1" applyFill="1" applyBorder="1"/>
    <xf numFmtId="3" fontId="5" fillId="0" borderId="8" xfId="5" applyNumberFormat="1" applyFont="1" applyFill="1" applyBorder="1" applyAlignment="1">
      <alignment horizontal="center" vertical="center"/>
    </xf>
    <xf numFmtId="3" fontId="5" fillId="0" borderId="8" xfId="3" applyNumberFormat="1" applyFont="1" applyFill="1" applyBorder="1" applyAlignment="1">
      <alignment horizontal="center" vertical="center"/>
    </xf>
    <xf numFmtId="3" fontId="5" fillId="0" borderId="7" xfId="3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3" applyAlignment="1">
      <alignment vertical="center"/>
    </xf>
    <xf numFmtId="0" fontId="4" fillId="0" borderId="3" xfId="3" applyBorder="1" applyAlignment="1">
      <alignment vertical="center"/>
    </xf>
    <xf numFmtId="0" fontId="6" fillId="6" borderId="5" xfId="3" applyFont="1" applyFill="1" applyBorder="1" applyAlignment="1">
      <alignment horizontal="center" vertical="center" wrapText="1"/>
    </xf>
    <xf numFmtId="0" fontId="4" fillId="0" borderId="44" xfId="3" applyBorder="1" applyAlignment="1">
      <alignment horizontal="left" vertical="center"/>
    </xf>
    <xf numFmtId="0" fontId="4" fillId="0" borderId="23" xfId="3" applyBorder="1" applyAlignment="1">
      <alignment vertical="center"/>
    </xf>
    <xf numFmtId="0" fontId="4" fillId="0" borderId="42" xfId="3" applyBorder="1" applyAlignment="1">
      <alignment horizontal="left" vertical="center"/>
    </xf>
    <xf numFmtId="0" fontId="4" fillId="0" borderId="36" xfId="3" applyBorder="1" applyAlignment="1">
      <alignment vertical="center"/>
    </xf>
    <xf numFmtId="0" fontId="4" fillId="0" borderId="49" xfId="3" applyBorder="1" applyAlignment="1">
      <alignment vertical="center"/>
    </xf>
    <xf numFmtId="0" fontId="4" fillId="0" borderId="17" xfId="3" applyBorder="1" applyAlignment="1">
      <alignment vertical="center"/>
    </xf>
    <xf numFmtId="0" fontId="4" fillId="0" borderId="34" xfId="3" applyBorder="1" applyAlignment="1">
      <alignment vertical="center"/>
    </xf>
    <xf numFmtId="0" fontId="4" fillId="0" borderId="37" xfId="3" applyBorder="1" applyAlignment="1">
      <alignment vertical="center"/>
    </xf>
    <xf numFmtId="0" fontId="4" fillId="0" borderId="45" xfId="3" applyBorder="1" applyAlignment="1">
      <alignment horizontal="left" vertical="center"/>
    </xf>
    <xf numFmtId="0" fontId="4" fillId="0" borderId="41" xfId="3" applyBorder="1" applyAlignment="1">
      <alignment vertical="center"/>
    </xf>
    <xf numFmtId="0" fontId="4" fillId="17" borderId="26" xfId="3" applyFill="1" applyBorder="1" applyAlignment="1">
      <alignment vertical="center"/>
    </xf>
    <xf numFmtId="0" fontId="4" fillId="17" borderId="41" xfId="3" applyFill="1" applyBorder="1" applyAlignment="1">
      <alignment vertical="center"/>
    </xf>
    <xf numFmtId="0" fontId="4" fillId="17" borderId="36" xfId="3" applyFill="1" applyBorder="1" applyAlignment="1">
      <alignment vertical="center"/>
    </xf>
    <xf numFmtId="0" fontId="4" fillId="17" borderId="44" xfId="3" applyFill="1" applyBorder="1" applyAlignment="1">
      <alignment horizontal="left" vertical="center"/>
    </xf>
    <xf numFmtId="0" fontId="4" fillId="17" borderId="37" xfId="3" applyFill="1" applyBorder="1" applyAlignment="1">
      <alignment vertical="center"/>
    </xf>
    <xf numFmtId="0" fontId="4" fillId="17" borderId="45" xfId="3" applyFill="1" applyBorder="1" applyAlignment="1">
      <alignment horizontal="left" vertical="center"/>
    </xf>
    <xf numFmtId="0" fontId="4" fillId="17" borderId="49" xfId="3" applyFill="1" applyBorder="1" applyAlignment="1">
      <alignment vertical="center"/>
    </xf>
    <xf numFmtId="0" fontId="4" fillId="17" borderId="34" xfId="3" applyFill="1" applyBorder="1" applyAlignment="1">
      <alignment vertical="center"/>
    </xf>
    <xf numFmtId="0" fontId="4" fillId="17" borderId="17" xfId="3" applyFill="1" applyBorder="1" applyAlignment="1">
      <alignment vertical="center"/>
    </xf>
    <xf numFmtId="0" fontId="4" fillId="0" borderId="39" xfId="3" applyFont="1" applyBorder="1" applyAlignment="1">
      <alignment horizontal="left" vertical="center"/>
    </xf>
    <xf numFmtId="0" fontId="4" fillId="17" borderId="2" xfId="3" applyFont="1" applyFill="1" applyBorder="1" applyAlignment="1">
      <alignment horizontal="left" vertical="center"/>
    </xf>
    <xf numFmtId="0" fontId="4" fillId="17" borderId="39" xfId="3" applyFont="1" applyFill="1" applyBorder="1" applyAlignment="1">
      <alignment horizontal="left" vertical="center"/>
    </xf>
    <xf numFmtId="0" fontId="4" fillId="0" borderId="38" xfId="3" applyFont="1" applyBorder="1" applyAlignment="1">
      <alignment horizontal="left" vertical="center"/>
    </xf>
    <xf numFmtId="0" fontId="4" fillId="0" borderId="2" xfId="3" applyFont="1" applyBorder="1" applyAlignment="1">
      <alignment horizontal="left" vertical="center"/>
    </xf>
    <xf numFmtId="0" fontId="30" fillId="4" borderId="31" xfId="12" applyFont="1" applyFill="1" applyBorder="1"/>
    <xf numFmtId="0" fontId="30" fillId="4" borderId="32" xfId="12" applyFont="1" applyFill="1" applyBorder="1"/>
    <xf numFmtId="0" fontId="30" fillId="4" borderId="33" xfId="12" applyFont="1" applyFill="1" applyBorder="1"/>
    <xf numFmtId="0" fontId="31" fillId="12" borderId="31" xfId="12" applyFont="1" applyFill="1" applyBorder="1" applyAlignment="1">
      <alignment horizontal="center" vertical="center"/>
    </xf>
    <xf numFmtId="0" fontId="31" fillId="12" borderId="32" xfId="12" applyFont="1" applyFill="1" applyBorder="1" applyAlignment="1">
      <alignment horizontal="center" vertical="center" wrapText="1"/>
    </xf>
    <xf numFmtId="0" fontId="31" fillId="12" borderId="33" xfId="12" applyFont="1" applyFill="1" applyBorder="1" applyAlignment="1">
      <alignment horizontal="center" vertical="center"/>
    </xf>
    <xf numFmtId="0" fontId="31" fillId="8" borderId="26" xfId="12" applyFont="1" applyFill="1" applyBorder="1"/>
    <xf numFmtId="0" fontId="31" fillId="8" borderId="25" xfId="12" applyFont="1" applyFill="1" applyBorder="1"/>
    <xf numFmtId="0" fontId="31" fillId="8" borderId="25" xfId="12" applyFont="1" applyFill="1" applyBorder="1" applyAlignment="1">
      <alignment horizontal="center"/>
    </xf>
    <xf numFmtId="0" fontId="31" fillId="8" borderId="24" xfId="12" applyFont="1" applyFill="1" applyBorder="1" applyAlignment="1">
      <alignment horizontal="center"/>
    </xf>
    <xf numFmtId="0" fontId="31" fillId="8" borderId="34" xfId="12" applyFont="1" applyFill="1" applyBorder="1"/>
    <xf numFmtId="0" fontId="31" fillId="8" borderId="0" xfId="12" applyFont="1" applyFill="1"/>
    <xf numFmtId="0" fontId="31" fillId="8" borderId="0" xfId="12" applyFont="1" applyFill="1" applyAlignment="1">
      <alignment horizontal="center"/>
    </xf>
    <xf numFmtId="0" fontId="31" fillId="8" borderId="43" xfId="12" applyFont="1" applyFill="1" applyBorder="1" applyAlignment="1">
      <alignment horizontal="center"/>
    </xf>
    <xf numFmtId="0" fontId="31" fillId="8" borderId="17" xfId="12" applyFont="1" applyFill="1" applyBorder="1"/>
    <xf numFmtId="0" fontId="31" fillId="8" borderId="16" xfId="12" applyFont="1" applyFill="1" applyBorder="1"/>
    <xf numFmtId="0" fontId="31" fillId="8" borderId="16" xfId="12" applyFont="1" applyFill="1" applyBorder="1" applyAlignment="1">
      <alignment horizontal="center"/>
    </xf>
    <xf numFmtId="0" fontId="31" fillId="8" borderId="15" xfId="12" applyFont="1" applyFill="1" applyBorder="1" applyAlignment="1">
      <alignment horizontal="center"/>
    </xf>
    <xf numFmtId="2" fontId="19" fillId="8" borderId="8" xfId="2" applyNumberFormat="1" applyFont="1" applyFill="1" applyBorder="1" applyAlignment="1">
      <alignment horizontal="center" vertical="center"/>
    </xf>
    <xf numFmtId="2" fontId="5" fillId="0" borderId="8" xfId="3" applyNumberFormat="1" applyFont="1" applyBorder="1" applyAlignment="1">
      <alignment horizontal="center" vertical="center"/>
    </xf>
    <xf numFmtId="1" fontId="5" fillId="0" borderId="6" xfId="3" applyNumberFormat="1" applyFont="1" applyBorder="1" applyAlignment="1">
      <alignment horizontal="center"/>
    </xf>
    <xf numFmtId="164" fontId="5" fillId="8" borderId="5" xfId="2" applyNumberFormat="1" applyFont="1" applyFill="1" applyBorder="1" applyAlignment="1">
      <alignment horizontal="center" vertical="center"/>
    </xf>
    <xf numFmtId="0" fontId="5" fillId="7" borderId="5" xfId="3" applyFont="1" applyFill="1" applyBorder="1" applyAlignment="1">
      <alignment horizontal="center" vertical="center"/>
    </xf>
    <xf numFmtId="0" fontId="5" fillId="7" borderId="4" xfId="3" applyFont="1" applyFill="1" applyBorder="1" applyAlignment="1">
      <alignment horizontal="center" vertical="center"/>
    </xf>
    <xf numFmtId="1" fontId="5" fillId="0" borderId="8" xfId="3" applyNumberFormat="1" applyFont="1" applyBorder="1" applyAlignment="1">
      <alignment horizontal="center" vertical="center"/>
    </xf>
    <xf numFmtId="0" fontId="30" fillId="15" borderId="31" xfId="12" applyFont="1" applyFill="1" applyBorder="1"/>
    <xf numFmtId="0" fontId="30" fillId="15" borderId="32" xfId="12" applyFont="1" applyFill="1" applyBorder="1"/>
    <xf numFmtId="0" fontId="30" fillId="15" borderId="33" xfId="12" applyFont="1" applyFill="1" applyBorder="1"/>
    <xf numFmtId="0" fontId="31" fillId="16" borderId="31" xfId="12" applyFont="1" applyFill="1" applyBorder="1" applyAlignment="1">
      <alignment horizontal="center" vertical="center"/>
    </xf>
    <xf numFmtId="0" fontId="31" fillId="16" borderId="32" xfId="12" applyFont="1" applyFill="1" applyBorder="1" applyAlignment="1">
      <alignment horizontal="center" vertical="center" wrapText="1"/>
    </xf>
    <xf numFmtId="0" fontId="31" fillId="16" borderId="33" xfId="12" applyFont="1" applyFill="1" applyBorder="1" applyAlignment="1">
      <alignment horizontal="center" vertical="center" wrapText="1"/>
    </xf>
    <xf numFmtId="0" fontId="31" fillId="2" borderId="25" xfId="12" applyFont="1" applyFill="1" applyBorder="1" applyAlignment="1">
      <alignment horizontal="center"/>
    </xf>
    <xf numFmtId="0" fontId="31" fillId="2" borderId="24" xfId="12" applyFont="1" applyFill="1" applyBorder="1" applyAlignment="1">
      <alignment horizontal="center"/>
    </xf>
    <xf numFmtId="0" fontId="31" fillId="2" borderId="0" xfId="12" applyFont="1" applyFill="1" applyAlignment="1">
      <alignment horizontal="center"/>
    </xf>
    <xf numFmtId="0" fontId="31" fillId="2" borderId="43" xfId="12" applyFont="1" applyFill="1" applyBorder="1" applyAlignment="1">
      <alignment horizontal="center"/>
    </xf>
    <xf numFmtId="0" fontId="26" fillId="0" borderId="0" xfId="12"/>
    <xf numFmtId="0" fontId="30" fillId="4" borderId="31" xfId="12" applyFont="1" applyFill="1" applyBorder="1"/>
    <xf numFmtId="0" fontId="30" fillId="4" borderId="32" xfId="12" applyFont="1" applyFill="1" applyBorder="1"/>
    <xf numFmtId="0" fontId="30" fillId="4" borderId="33" xfId="12" applyFont="1" applyFill="1" applyBorder="1"/>
    <xf numFmtId="0" fontId="31" fillId="12" borderId="31" xfId="12" applyFont="1" applyFill="1" applyBorder="1" applyAlignment="1">
      <alignment horizontal="center" vertical="center"/>
    </xf>
    <xf numFmtId="0" fontId="31" fillId="12" borderId="32" xfId="12" applyFont="1" applyFill="1" applyBorder="1" applyAlignment="1">
      <alignment horizontal="center" vertical="center" wrapText="1"/>
    </xf>
    <xf numFmtId="0" fontId="31" fillId="12" borderId="33" xfId="12" applyFont="1" applyFill="1" applyBorder="1" applyAlignment="1">
      <alignment horizontal="center" vertical="center"/>
    </xf>
    <xf numFmtId="0" fontId="31" fillId="8" borderId="26" xfId="12" applyFont="1" applyFill="1" applyBorder="1"/>
    <xf numFmtId="0" fontId="31" fillId="8" borderId="25" xfId="12" applyFont="1" applyFill="1" applyBorder="1"/>
    <xf numFmtId="0" fontId="31" fillId="8" borderId="25" xfId="12" applyFont="1" applyFill="1" applyBorder="1" applyAlignment="1">
      <alignment horizontal="center"/>
    </xf>
    <xf numFmtId="0" fontId="31" fillId="8" borderId="24" xfId="12" applyFont="1" applyFill="1" applyBorder="1" applyAlignment="1">
      <alignment horizontal="center"/>
    </xf>
    <xf numFmtId="0" fontId="31" fillId="8" borderId="34" xfId="12" applyFont="1" applyFill="1" applyBorder="1"/>
    <xf numFmtId="0" fontId="31" fillId="8" borderId="0" xfId="12" applyFont="1" applyFill="1"/>
    <xf numFmtId="0" fontId="31" fillId="8" borderId="0" xfId="12" applyFont="1" applyFill="1" applyAlignment="1">
      <alignment horizontal="center"/>
    </xf>
    <xf numFmtId="0" fontId="31" fillId="8" borderId="43" xfId="12" applyFont="1" applyFill="1" applyBorder="1" applyAlignment="1">
      <alignment horizontal="center"/>
    </xf>
    <xf numFmtId="0" fontId="31" fillId="8" borderId="17" xfId="12" applyFont="1" applyFill="1" applyBorder="1"/>
    <xf numFmtId="0" fontId="31" fillId="8" borderId="16" xfId="12" applyFont="1" applyFill="1" applyBorder="1"/>
    <xf numFmtId="0" fontId="31" fillId="8" borderId="16" xfId="12" applyFont="1" applyFill="1" applyBorder="1" applyAlignment="1">
      <alignment horizontal="center"/>
    </xf>
    <xf numFmtId="0" fontId="31" fillId="8" borderId="15" xfId="12" applyFont="1" applyFill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34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8" fillId="16" borderId="34" xfId="12" applyFont="1" applyFill="1" applyBorder="1" applyAlignment="1">
      <alignment horizontal="center"/>
    </xf>
    <xf numFmtId="0" fontId="28" fillId="16" borderId="0" xfId="12" applyFont="1" applyFill="1" applyBorder="1" applyAlignment="1">
      <alignment horizontal="center"/>
    </xf>
    <xf numFmtId="0" fontId="6" fillId="6" borderId="20" xfId="3" applyFont="1" applyFill="1" applyBorder="1" applyAlignment="1">
      <alignment horizontal="center" vertical="center" wrapText="1"/>
    </xf>
    <xf numFmtId="0" fontId="6" fillId="6" borderId="5" xfId="3" applyFont="1" applyFill="1" applyBorder="1" applyAlignment="1">
      <alignment horizontal="center" vertical="center" wrapText="1"/>
    </xf>
    <xf numFmtId="0" fontId="6" fillId="3" borderId="20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8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7" fillId="0" borderId="0" xfId="3" applyNumberFormat="1" applyFont="1" applyAlignment="1">
      <alignment horizontal="center" vertical="center"/>
    </xf>
    <xf numFmtId="3" fontId="8" fillId="0" borderId="16" xfId="3" applyNumberFormat="1" applyFont="1" applyBorder="1" applyAlignment="1">
      <alignment horizontal="center" vertical="center"/>
    </xf>
    <xf numFmtId="0" fontId="6" fillId="6" borderId="21" xfId="3" applyFont="1" applyFill="1" applyBorder="1" applyAlignment="1">
      <alignment horizontal="center" vertical="center" wrapText="1"/>
    </xf>
    <xf numFmtId="0" fontId="6" fillId="6" borderId="6" xfId="3" applyFont="1" applyFill="1" applyBorder="1" applyAlignment="1">
      <alignment horizontal="center" vertical="center" wrapText="1"/>
    </xf>
    <xf numFmtId="0" fontId="6" fillId="6" borderId="20" xfId="3" applyFont="1" applyFill="1" applyBorder="1" applyAlignment="1">
      <alignment horizontal="center" vertical="center"/>
    </xf>
    <xf numFmtId="0" fontId="6" fillId="6" borderId="5" xfId="3" applyFont="1" applyFill="1" applyBorder="1" applyAlignment="1">
      <alignment horizontal="center" vertical="center"/>
    </xf>
    <xf numFmtId="3" fontId="6" fillId="6" borderId="20" xfId="3" applyNumberFormat="1" applyFont="1" applyFill="1" applyBorder="1" applyAlignment="1">
      <alignment horizontal="center" vertical="center" wrapText="1"/>
    </xf>
    <xf numFmtId="3" fontId="6" fillId="6" borderId="5" xfId="3" applyNumberFormat="1" applyFont="1" applyFill="1" applyBorder="1" applyAlignment="1">
      <alignment horizontal="center" vertical="center" wrapText="1"/>
    </xf>
    <xf numFmtId="0" fontId="15" fillId="11" borderId="0" xfId="3" applyFont="1" applyFill="1" applyBorder="1" applyAlignment="1">
      <alignment horizontal="center" vertical="center" wrapText="1"/>
    </xf>
    <xf numFmtId="0" fontId="6" fillId="3" borderId="21" xfId="3" applyFont="1" applyFill="1" applyBorder="1" applyAlignment="1">
      <alignment horizontal="center" vertical="center" wrapText="1"/>
    </xf>
    <xf numFmtId="0" fontId="6" fillId="3" borderId="19" xfId="3" applyFont="1" applyFill="1" applyBorder="1" applyAlignment="1">
      <alignment horizontal="center" vertical="center" wrapText="1"/>
    </xf>
    <xf numFmtId="0" fontId="7" fillId="9" borderId="26" xfId="3" applyFont="1" applyFill="1" applyBorder="1" applyAlignment="1">
      <alignment horizontal="center" vertical="center" wrapText="1"/>
    </xf>
    <xf numFmtId="0" fontId="7" fillId="9" borderId="17" xfId="3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5" fillId="10" borderId="16" xfId="3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4" fillId="0" borderId="24" xfId="3" applyBorder="1" applyAlignment="1">
      <alignment horizontal="center" vertical="center"/>
    </xf>
    <xf numFmtId="0" fontId="4" fillId="0" borderId="43" xfId="3" applyBorder="1" applyAlignment="1">
      <alignment horizontal="center" vertical="center"/>
    </xf>
    <xf numFmtId="0" fontId="4" fillId="0" borderId="15" xfId="3" applyBorder="1" applyAlignment="1">
      <alignment horizontal="center" vertical="center"/>
    </xf>
    <xf numFmtId="0" fontId="4" fillId="17" borderId="24" xfId="3" applyFill="1" applyBorder="1" applyAlignment="1">
      <alignment horizontal="center" vertical="center"/>
    </xf>
    <xf numFmtId="0" fontId="4" fillId="17" borderId="43" xfId="3" applyFill="1" applyBorder="1" applyAlignment="1">
      <alignment horizontal="center" vertical="center"/>
    </xf>
    <xf numFmtId="0" fontId="4" fillId="17" borderId="15" xfId="3" applyFill="1" applyBorder="1" applyAlignment="1">
      <alignment horizontal="center" vertical="center"/>
    </xf>
    <xf numFmtId="0" fontId="4" fillId="0" borderId="46" xfId="3" applyBorder="1" applyAlignment="1">
      <alignment horizontal="left" vertical="center"/>
    </xf>
    <xf numFmtId="0" fontId="4" fillId="0" borderId="50" xfId="3" applyBorder="1" applyAlignment="1">
      <alignment horizontal="left" vertical="center"/>
    </xf>
    <xf numFmtId="0" fontId="4" fillId="0" borderId="27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17" borderId="51" xfId="3" applyFill="1" applyBorder="1" applyAlignment="1">
      <alignment horizontal="left" vertical="center"/>
    </xf>
    <xf numFmtId="0" fontId="4" fillId="17" borderId="48" xfId="3" applyFill="1" applyBorder="1" applyAlignment="1">
      <alignment horizontal="left" vertical="center"/>
    </xf>
    <xf numFmtId="0" fontId="4" fillId="17" borderId="50" xfId="3" applyFill="1" applyBorder="1" applyAlignment="1">
      <alignment horizontal="left" vertical="center"/>
    </xf>
    <xf numFmtId="0" fontId="4" fillId="17" borderId="25" xfId="3" applyFont="1" applyFill="1" applyBorder="1" applyAlignment="1">
      <alignment horizontal="left" vertical="center"/>
    </xf>
    <xf numFmtId="0" fontId="4" fillId="17" borderId="0" xfId="3" applyFont="1" applyFill="1" applyBorder="1" applyAlignment="1">
      <alignment horizontal="left" vertical="center"/>
    </xf>
    <xf numFmtId="0" fontId="4" fillId="17" borderId="16" xfId="3" applyFont="1" applyFill="1" applyBorder="1" applyAlignment="1">
      <alignment horizontal="left" vertical="center"/>
    </xf>
    <xf numFmtId="0" fontId="6" fillId="6" borderId="18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48" xfId="3" applyBorder="1" applyAlignment="1">
      <alignment horizontal="left" vertical="center"/>
    </xf>
    <xf numFmtId="0" fontId="4" fillId="0" borderId="47" xfId="3" applyBorder="1" applyAlignment="1">
      <alignment horizontal="left" vertical="center"/>
    </xf>
    <xf numFmtId="0" fontId="4" fillId="17" borderId="47" xfId="3" applyFill="1" applyBorder="1" applyAlignment="1">
      <alignment horizontal="left" vertical="center"/>
    </xf>
    <xf numFmtId="0" fontId="4" fillId="17" borderId="1" xfId="3" applyFont="1" applyFill="1" applyBorder="1" applyAlignment="1">
      <alignment horizontal="left" vertical="center"/>
    </xf>
    <xf numFmtId="0" fontId="4" fillId="17" borderId="46" xfId="3" applyFill="1" applyBorder="1" applyAlignment="1">
      <alignment horizontal="left" vertical="center"/>
    </xf>
    <xf numFmtId="0" fontId="4" fillId="17" borderId="27" xfId="3" applyFont="1" applyFill="1" applyBorder="1" applyAlignment="1">
      <alignment horizontal="left" vertical="center"/>
    </xf>
    <xf numFmtId="0" fontId="27" fillId="0" borderId="0" xfId="3" applyFont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3" borderId="23" xfId="3" applyFont="1" applyFill="1" applyBorder="1" applyAlignment="1">
      <alignment horizontal="center" vertical="center" wrapText="1"/>
    </xf>
    <xf numFmtId="0" fontId="6" fillId="3" borderId="38" xfId="3" applyFont="1" applyFill="1" applyBorder="1" applyAlignment="1">
      <alignment horizontal="center" vertical="center" wrapText="1"/>
    </xf>
    <xf numFmtId="0" fontId="6" fillId="3" borderId="22" xfId="3" applyFont="1" applyFill="1" applyBorder="1" applyAlignment="1">
      <alignment horizontal="center" vertical="center" wrapText="1"/>
    </xf>
    <xf numFmtId="3" fontId="6" fillId="0" borderId="26" xfId="3" applyNumberFormat="1" applyFont="1" applyBorder="1" applyAlignment="1">
      <alignment horizontal="center" vertical="center" wrapText="1"/>
    </xf>
    <xf numFmtId="3" fontId="6" fillId="0" borderId="17" xfId="3" applyNumberFormat="1" applyFont="1" applyBorder="1" applyAlignment="1">
      <alignment horizontal="center" vertical="center" wrapText="1"/>
    </xf>
    <xf numFmtId="3" fontId="6" fillId="0" borderId="25" xfId="3" applyNumberFormat="1" applyFont="1" applyBorder="1" applyAlignment="1">
      <alignment horizontal="center" vertical="center" wrapText="1"/>
    </xf>
    <xf numFmtId="3" fontId="6" fillId="0" borderId="16" xfId="3" applyNumberFormat="1" applyFont="1" applyBorder="1" applyAlignment="1">
      <alignment horizontal="center" vertical="center" wrapText="1"/>
    </xf>
    <xf numFmtId="3" fontId="6" fillId="5" borderId="25" xfId="3" applyNumberFormat="1" applyFont="1" applyFill="1" applyBorder="1" applyAlignment="1">
      <alignment horizontal="center" vertical="center" wrapText="1"/>
    </xf>
    <xf numFmtId="3" fontId="6" fillId="5" borderId="16" xfId="3" applyNumberFormat="1" applyFont="1" applyFill="1" applyBorder="1" applyAlignment="1">
      <alignment horizontal="center" vertical="center" wrapText="1"/>
    </xf>
    <xf numFmtId="3" fontId="6" fillId="0" borderId="24" xfId="3" applyNumberFormat="1" applyFont="1" applyBorder="1" applyAlignment="1">
      <alignment horizontal="center" vertical="center" wrapText="1"/>
    </xf>
    <xf numFmtId="3" fontId="6" fillId="0" borderId="15" xfId="3" applyNumberFormat="1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29" fillId="16" borderId="31" xfId="12" applyFont="1" applyFill="1" applyBorder="1" applyAlignment="1">
      <alignment horizontal="center"/>
    </xf>
    <xf numFmtId="0" fontId="29" fillId="16" borderId="32" xfId="12" applyFont="1" applyFill="1" applyBorder="1" applyAlignment="1">
      <alignment horizontal="center"/>
    </xf>
    <xf numFmtId="0" fontId="29" fillId="16" borderId="33" xfId="12" applyFont="1" applyFill="1" applyBorder="1" applyAlignment="1">
      <alignment horizontal="center"/>
    </xf>
    <xf numFmtId="0" fontId="28" fillId="4" borderId="31" xfId="12" applyFont="1" applyFill="1" applyBorder="1" applyAlignment="1">
      <alignment horizontal="center"/>
    </xf>
    <xf numFmtId="0" fontId="28" fillId="4" borderId="32" xfId="12" applyFont="1" applyFill="1" applyBorder="1" applyAlignment="1">
      <alignment horizontal="center"/>
    </xf>
    <xf numFmtId="0" fontId="28" fillId="4" borderId="33" xfId="12" applyFont="1" applyFill="1" applyBorder="1" applyAlignment="1">
      <alignment horizontal="center"/>
    </xf>
    <xf numFmtId="0" fontId="6" fillId="15" borderId="23" xfId="3" applyFont="1" applyFill="1" applyBorder="1" applyAlignment="1">
      <alignment horizontal="center" vertical="center" wrapText="1"/>
    </xf>
    <xf numFmtId="0" fontId="6" fillId="15" borderId="38" xfId="3" applyFont="1" applyFill="1" applyBorder="1" applyAlignment="1">
      <alignment horizontal="center" vertical="center" wrapText="1"/>
    </xf>
    <xf numFmtId="0" fontId="6" fillId="15" borderId="2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14" borderId="31" xfId="0" applyFont="1" applyFill="1" applyBorder="1" applyAlignment="1">
      <alignment horizontal="center" vertical="center"/>
    </xf>
    <xf numFmtId="0" fontId="25" fillId="14" borderId="32" xfId="0" applyFont="1" applyFill="1" applyBorder="1" applyAlignment="1">
      <alignment horizontal="center" vertical="center"/>
    </xf>
    <xf numFmtId="0" fontId="25" fillId="14" borderId="3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2" fontId="17" fillId="0" borderId="8" xfId="2" applyNumberFormat="1" applyFont="1" applyBorder="1" applyAlignment="1">
      <alignment horizontal="center" vertical="center" wrapText="1"/>
    </xf>
    <xf numFmtId="2" fontId="17" fillId="0" borderId="8" xfId="2" applyNumberFormat="1" applyFont="1" applyBorder="1" applyAlignment="1">
      <alignment horizontal="center" vertical="center"/>
    </xf>
    <xf numFmtId="0" fontId="2" fillId="12" borderId="26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3" fontId="18" fillId="8" borderId="8" xfId="3" applyNumberFormat="1" applyFont="1" applyFill="1" applyBorder="1" applyAlignment="1">
      <alignment horizontal="center" vertical="center" wrapText="1"/>
    </xf>
    <xf numFmtId="0" fontId="4" fillId="0" borderId="0" xfId="3" applyAlignment="1">
      <alignment horizontal="left" vertical="center"/>
    </xf>
    <xf numFmtId="0" fontId="34" fillId="18" borderId="11" xfId="0" applyFont="1" applyFill="1" applyBorder="1" applyAlignment="1">
      <alignment horizontal="center" vertical="center"/>
    </xf>
    <xf numFmtId="0" fontId="34" fillId="18" borderId="2" xfId="0" applyFont="1" applyFill="1" applyBorder="1" applyAlignment="1">
      <alignment horizontal="center" vertical="center"/>
    </xf>
    <xf numFmtId="0" fontId="34" fillId="18" borderId="44" xfId="0" applyFont="1" applyFill="1" applyBorder="1" applyAlignment="1">
      <alignment horizontal="center" vertical="center"/>
    </xf>
    <xf numFmtId="3" fontId="17" fillId="8" borderId="8" xfId="3" applyNumberFormat="1" applyFont="1" applyFill="1" applyBorder="1" applyAlignment="1">
      <alignment horizontal="right" vertical="center" wrapText="1"/>
    </xf>
    <xf numFmtId="0" fontId="15" fillId="19" borderId="11" xfId="3" applyFont="1" applyFill="1" applyBorder="1" applyAlignment="1">
      <alignment horizontal="center" vertical="center" wrapText="1"/>
    </xf>
    <xf numFmtId="0" fontId="15" fillId="19" borderId="2" xfId="3" applyFont="1" applyFill="1" applyBorder="1" applyAlignment="1">
      <alignment horizontal="center" vertical="center" wrapText="1"/>
    </xf>
    <xf numFmtId="0" fontId="15" fillId="19" borderId="44" xfId="3" applyFont="1" applyFill="1" applyBorder="1" applyAlignment="1">
      <alignment horizontal="center" vertical="center" wrapText="1"/>
    </xf>
    <xf numFmtId="0" fontId="15" fillId="19" borderId="8" xfId="3" applyFont="1" applyFill="1" applyBorder="1" applyAlignment="1">
      <alignment horizontal="center" vertical="center" wrapText="1"/>
    </xf>
    <xf numFmtId="0" fontId="12" fillId="0" borderId="8" xfId="3" applyFont="1" applyBorder="1" applyAlignment="1">
      <alignment horizontal="center" vertical="center" wrapText="1"/>
    </xf>
    <xf numFmtId="3" fontId="17" fillId="8" borderId="35" xfId="3" applyNumberFormat="1" applyFont="1" applyFill="1" applyBorder="1" applyAlignment="1">
      <alignment horizontal="right" vertical="center" wrapText="1"/>
    </xf>
    <xf numFmtId="0" fontId="12" fillId="0" borderId="35" xfId="3" applyFont="1" applyBorder="1" applyAlignment="1">
      <alignment horizontal="center" vertical="center" wrapText="1"/>
    </xf>
    <xf numFmtId="0" fontId="17" fillId="8" borderId="8" xfId="3" applyFont="1" applyFill="1" applyBorder="1" applyAlignment="1">
      <alignment horizontal="center" vertical="center" wrapText="1"/>
    </xf>
    <xf numFmtId="3" fontId="17" fillId="8" borderId="8" xfId="3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9" fillId="0" borderId="8" xfId="3" applyFont="1" applyBorder="1" applyAlignment="1">
      <alignment vertical="center"/>
    </xf>
    <xf numFmtId="2" fontId="19" fillId="0" borderId="8" xfId="2" applyNumberFormat="1" applyFont="1" applyBorder="1" applyAlignment="1">
      <alignment horizontal="center" vertical="center"/>
    </xf>
    <xf numFmtId="0" fontId="34" fillId="18" borderId="8" xfId="0" applyFont="1" applyFill="1" applyBorder="1" applyAlignment="1">
      <alignment horizontal="center" vertical="center"/>
    </xf>
    <xf numFmtId="0" fontId="15" fillId="19" borderId="8" xfId="3" applyFont="1" applyFill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12" fillId="0" borderId="52" xfId="3" applyFont="1" applyBorder="1" applyAlignment="1">
      <alignment horizontal="center" vertical="center" wrapText="1"/>
    </xf>
  </cellXfs>
  <cellStyles count="15">
    <cellStyle name="Excel Built-in Normal" xfId="13" xr:uid="{61903421-515B-4F44-ABBF-44CD60EBE492}"/>
    <cellStyle name="Normal" xfId="0" builtinId="0"/>
    <cellStyle name="Normal 2" xfId="3" xr:uid="{00000000-0005-0000-0000-000001000000}"/>
    <cellStyle name="Normal 2 2" xfId="14" xr:uid="{E34B85E5-F490-4C5A-BD64-E7A460E7597A}"/>
    <cellStyle name="Normal 3" xfId="6" xr:uid="{00000000-0005-0000-0000-000002000000}"/>
    <cellStyle name="Normal 3 2" xfId="11" xr:uid="{00000000-0005-0000-0000-000003000000}"/>
    <cellStyle name="Normal 3 3" xfId="7" xr:uid="{00000000-0005-0000-0000-000004000000}"/>
    <cellStyle name="Normal 4" xfId="12" xr:uid="{00000000-0005-0000-0000-000005000000}"/>
    <cellStyle name="Normal_ESTIMATIVAS MUNICIPAIS 2011" xfId="5" xr:uid="{00000000-0005-0000-0000-000006000000}"/>
    <cellStyle name="Porcentagem" xfId="2" builtinId="5"/>
    <cellStyle name="Vírgula 2" xfId="1" xr:uid="{00000000-0005-0000-0000-000009000000}"/>
    <cellStyle name="Vírgula 2 2" xfId="4" xr:uid="{00000000-0005-0000-0000-00000A000000}"/>
    <cellStyle name="Vírgula 2 2 2" xfId="10" xr:uid="{00000000-0005-0000-0000-00000B000000}"/>
    <cellStyle name="Vírgula 2 3" xfId="9" xr:uid="{00000000-0005-0000-0000-00000C000000}"/>
    <cellStyle name="Vírgula 3" xfId="8" xr:uid="{00000000-0005-0000-0000-00000D000000}"/>
  </cellStyles>
  <dxfs count="44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CE33"/>
      <color rgb="FFFF4747"/>
      <color rgb="FFFFFF3F"/>
      <color rgb="FF20310D"/>
      <color rgb="FFC00000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1</xdr:row>
      <xdr:rowOff>152400</xdr:rowOff>
    </xdr:from>
    <xdr:to>
      <xdr:col>9</xdr:col>
      <xdr:colOff>266700</xdr:colOff>
      <xdr:row>5</xdr:row>
      <xdr:rowOff>266699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77" t="32653" r="33072" b="33991"/>
        <a:stretch/>
      </xdr:blipFill>
      <xdr:spPr>
        <a:xfrm>
          <a:off x="4991100" y="295275"/>
          <a:ext cx="3181350" cy="1504949"/>
        </a:xfrm>
        <a:prstGeom prst="rect">
          <a:avLst/>
        </a:prstGeom>
      </xdr:spPr>
    </xdr:pic>
    <xdr:clientData/>
  </xdr:twoCellAnchor>
  <xdr:twoCellAnchor>
    <xdr:from>
      <xdr:col>4</xdr:col>
      <xdr:colOff>133349</xdr:colOff>
      <xdr:row>9</xdr:row>
      <xdr:rowOff>371476</xdr:rowOff>
    </xdr:from>
    <xdr:to>
      <xdr:col>7</xdr:col>
      <xdr:colOff>276224</xdr:colOff>
      <xdr:row>11</xdr:row>
      <xdr:rowOff>85726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91099" y="4238626"/>
          <a:ext cx="1971675" cy="571500"/>
        </a:xfrm>
        <a:prstGeom prst="lef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1"/>
            <a:t>Os</a:t>
          </a:r>
          <a:r>
            <a:rPr lang="pt-BR" sz="1100" b="1" baseline="0"/>
            <a:t> pesos devem somar 10</a:t>
          </a:r>
          <a:endParaRPr lang="pt-B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3825" y="56388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A4B98C1A-266A-45B0-A267-B28F2DCCD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50C7996D-1AB0-4221-8816-EC7AA33A5A93}"/>
            </a:ext>
          </a:extLst>
        </xdr:cNvPr>
        <xdr:cNvSpPr txBox="1"/>
      </xdr:nvSpPr>
      <xdr:spPr>
        <a:xfrm>
          <a:off x="123825" y="5267325"/>
          <a:ext cx="2951629" cy="129764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320040</xdr:colOff>
      <xdr:row>0</xdr:row>
      <xdr:rowOff>144780</xdr:rowOff>
    </xdr:from>
    <xdr:ext cx="2169923" cy="731178"/>
    <xdr:pic>
      <xdr:nvPicPr>
        <xdr:cNvPr id="2" name="Imagem 1">
          <a:extLst>
            <a:ext uri="{FF2B5EF4-FFF2-40B4-BE49-F238E27FC236}">
              <a16:creationId xmlns:a16="http://schemas.microsoft.com/office/drawing/2014/main" id="{6DF923DE-2E3D-4087-AE4A-24DE41E7D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8440" y="144780"/>
          <a:ext cx="2169923" cy="73117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4D116F19-5240-451A-BC47-914277E24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9936C17-D7D8-4FFE-A7CF-897492865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BE20C8A-9638-4924-8CF5-DF198CB7C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AFF51CB-5E7B-42AB-B2DC-31FEEA85C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890A41A-012F-4A76-9F88-CBB59C6D4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0847E485-41CA-4D29-BA7F-B5CC5E5D8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70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341433</xdr:colOff>
      <xdr:row>1</xdr:row>
      <xdr:rowOff>32799</xdr:rowOff>
    </xdr:from>
    <xdr:to>
      <xdr:col>15</xdr:col>
      <xdr:colOff>762720</xdr:colOff>
      <xdr:row>1</xdr:row>
      <xdr:rowOff>280991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61A61C8-2BFC-4313-BDF8-A57C278CB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533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223147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EA849F0-ADB1-41AF-8C5B-38861DE2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4124C3A-CB2B-4899-993B-BF66065B9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99ED553-8143-40D5-91BD-63E1EA172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K14"/>
  <sheetViews>
    <sheetView showGridLines="0" workbookViewId="0">
      <selection activeCell="D8" sqref="D8"/>
    </sheetView>
  </sheetViews>
  <sheetFormatPr defaultRowHeight="15" x14ac:dyDescent="0.25"/>
  <cols>
    <col min="1" max="1" width="5.5703125" customWidth="1"/>
    <col min="2" max="2" width="15.42578125" style="2" customWidth="1"/>
    <col min="3" max="3" width="39.140625" customWidth="1"/>
    <col min="4" max="4" width="13.85546875" customWidth="1"/>
  </cols>
  <sheetData>
    <row r="1" spans="1:11" s="2" customFormat="1" ht="4.5" customHeight="1" x14ac:dyDescent="0.25"/>
    <row r="2" spans="1:11" ht="25.5" customHeight="1" thickBot="1" x14ac:dyDescent="0.3">
      <c r="B2" s="255" t="s">
        <v>607</v>
      </c>
      <c r="C2" s="255"/>
      <c r="D2" s="255"/>
    </row>
    <row r="3" spans="1:11" ht="31.5" customHeight="1" thickBot="1" x14ac:dyDescent="0.3">
      <c r="B3" s="77" t="s">
        <v>629</v>
      </c>
      <c r="C3" s="78" t="s">
        <v>1</v>
      </c>
      <c r="D3" s="79" t="s">
        <v>652</v>
      </c>
    </row>
    <row r="4" spans="1:11" ht="26.25" customHeight="1" x14ac:dyDescent="0.25">
      <c r="A4" s="50">
        <v>1</v>
      </c>
      <c r="B4" s="248" t="s">
        <v>627</v>
      </c>
      <c r="C4" s="65" t="s">
        <v>617</v>
      </c>
      <c r="D4" s="48">
        <v>1.5</v>
      </c>
    </row>
    <row r="5" spans="1:11" ht="26.25" customHeight="1" x14ac:dyDescent="0.25">
      <c r="A5" s="50">
        <v>1</v>
      </c>
      <c r="B5" s="249"/>
      <c r="C5" s="66" t="s">
        <v>0</v>
      </c>
      <c r="D5" s="49">
        <v>1</v>
      </c>
    </row>
    <row r="6" spans="1:11" ht="33.75" customHeight="1" thickBot="1" x14ac:dyDescent="0.3">
      <c r="A6" s="50">
        <v>1</v>
      </c>
      <c r="B6" s="249"/>
      <c r="C6" s="71" t="s">
        <v>620</v>
      </c>
      <c r="D6" s="64">
        <v>2.5</v>
      </c>
    </row>
    <row r="7" spans="1:11" ht="26.25" customHeight="1" x14ac:dyDescent="0.4">
      <c r="A7" s="50">
        <v>1</v>
      </c>
      <c r="B7" s="250" t="s">
        <v>628</v>
      </c>
      <c r="C7" s="72" t="s">
        <v>624</v>
      </c>
      <c r="D7" s="70">
        <v>1.25</v>
      </c>
      <c r="F7" s="82" t="s">
        <v>689</v>
      </c>
      <c r="K7" s="69"/>
    </row>
    <row r="8" spans="1:11" ht="33.75" customHeight="1" x14ac:dyDescent="0.25">
      <c r="A8" s="54">
        <v>1</v>
      </c>
      <c r="B8" s="251"/>
      <c r="C8" s="73" t="s">
        <v>625</v>
      </c>
      <c r="D8" s="67">
        <v>1.25</v>
      </c>
      <c r="K8" s="69"/>
    </row>
    <row r="9" spans="1:11" s="2" customFormat="1" ht="26.25" customHeight="1" x14ac:dyDescent="0.25">
      <c r="A9" s="54">
        <v>1</v>
      </c>
      <c r="B9" s="251"/>
      <c r="C9" s="74" t="s">
        <v>622</v>
      </c>
      <c r="D9" s="67">
        <v>1.25</v>
      </c>
    </row>
    <row r="10" spans="1:11" s="2" customFormat="1" ht="33.75" customHeight="1" thickBot="1" x14ac:dyDescent="0.3">
      <c r="A10" s="54">
        <v>1</v>
      </c>
      <c r="B10" s="252"/>
      <c r="C10" s="75" t="s">
        <v>623</v>
      </c>
      <c r="D10" s="68">
        <v>1.25</v>
      </c>
    </row>
    <row r="11" spans="1:11" ht="33.75" customHeight="1" thickBot="1" x14ac:dyDescent="0.3">
      <c r="B11" s="253" t="s">
        <v>2</v>
      </c>
      <c r="C11" s="254"/>
      <c r="D11" s="76">
        <f>SUM(D4:D10)</f>
        <v>10</v>
      </c>
    </row>
    <row r="12" spans="1:11" ht="5.25" customHeight="1" x14ac:dyDescent="0.25">
      <c r="C12" s="80"/>
      <c r="D12" s="80"/>
    </row>
    <row r="13" spans="1:11" ht="15.75" customHeight="1" x14ac:dyDescent="0.25">
      <c r="B13" s="2" t="s">
        <v>608</v>
      </c>
      <c r="C13" s="1"/>
      <c r="D13" s="1"/>
    </row>
    <row r="14" spans="1:11" ht="15.75" customHeight="1" x14ac:dyDescent="0.25"/>
  </sheetData>
  <sheetProtection sheet="1" objects="1" scenarios="1" selectLockedCells="1"/>
  <mergeCells count="4">
    <mergeCell ref="B4:B6"/>
    <mergeCell ref="B7:B10"/>
    <mergeCell ref="B11:C1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2">
    <pageSetUpPr fitToPage="1"/>
  </sheetPr>
  <dimension ref="A1:L501"/>
  <sheetViews>
    <sheetView showGridLines="0" topLeftCell="A3" workbookViewId="0">
      <pane ySplit="2" topLeftCell="A5" activePane="bottomLeft" state="frozen"/>
      <selection activeCell="A3" sqref="A3"/>
      <selection pane="bottomLeft" activeCell="A4" sqref="A4"/>
    </sheetView>
  </sheetViews>
  <sheetFormatPr defaultRowHeight="15" x14ac:dyDescent="0.25"/>
  <cols>
    <col min="1" max="1" width="15.28515625" style="87" customWidth="1"/>
    <col min="2" max="3" width="16" style="87" customWidth="1"/>
    <col min="4" max="4" width="12.28515625" style="87" customWidth="1"/>
    <col min="5" max="5" width="19.5703125" style="87" customWidth="1"/>
    <col min="6" max="6" width="12.28515625" style="87" customWidth="1"/>
    <col min="7" max="7" width="12.7109375" style="87" customWidth="1"/>
    <col min="8" max="11" width="14.28515625" style="87" customWidth="1"/>
    <col min="12" max="16384" width="9.140625" style="87"/>
  </cols>
  <sheetData>
    <row r="1" spans="1:12" ht="60" customHeight="1" x14ac:dyDescent="0.25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20.45" customHeight="1" thickBot="1" x14ac:dyDescent="0.3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21" customHeight="1" thickBot="1" x14ac:dyDescent="0.3">
      <c r="A3" s="334" t="s">
        <v>695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6"/>
    </row>
    <row r="4" spans="1:12" ht="80.25" customHeight="1" x14ac:dyDescent="0.25">
      <c r="A4" s="115" t="s">
        <v>642</v>
      </c>
      <c r="B4" s="116" t="s">
        <v>697</v>
      </c>
      <c r="C4" s="116" t="s">
        <v>696</v>
      </c>
      <c r="D4" s="116" t="s">
        <v>698</v>
      </c>
      <c r="E4" s="117" t="s">
        <v>699</v>
      </c>
      <c r="F4" s="118" t="s">
        <v>588</v>
      </c>
      <c r="G4" s="118" t="s">
        <v>694</v>
      </c>
      <c r="H4" s="119" t="s">
        <v>658</v>
      </c>
      <c r="I4" s="119" t="s">
        <v>659</v>
      </c>
      <c r="J4" s="119" t="s">
        <v>693</v>
      </c>
      <c r="K4" s="119" t="s">
        <v>692</v>
      </c>
      <c r="L4" s="120" t="s">
        <v>691</v>
      </c>
    </row>
    <row r="5" spans="1:12" x14ac:dyDescent="0.25">
      <c r="A5" s="62" t="s">
        <v>71</v>
      </c>
      <c r="B5" s="29" t="s">
        <v>548</v>
      </c>
      <c r="C5" s="29" t="s">
        <v>537</v>
      </c>
      <c r="D5" s="63">
        <v>430003</v>
      </c>
      <c r="E5" s="31" t="s">
        <v>584</v>
      </c>
      <c r="F5" s="33">
        <v>4487</v>
      </c>
      <c r="G5" s="14">
        <f>VLOOKUP(B5,Indicadores_Exportacao!$A$8:$H$28,6,FALSE)</f>
        <v>0</v>
      </c>
      <c r="H5" s="111" t="e">
        <f>#REF!</f>
        <v>#REF!</v>
      </c>
      <c r="I5" s="111" t="e">
        <f>#REF!</f>
        <v>#REF!</v>
      </c>
      <c r="J5" s="11" t="e">
        <f>#REF!</f>
        <v>#REF!</v>
      </c>
      <c r="K5" s="11" t="e">
        <f>#REF!</f>
        <v>#REF!</v>
      </c>
      <c r="L5" s="112" t="e">
        <f>SUM(H5:K5)</f>
        <v>#REF!</v>
      </c>
    </row>
    <row r="6" spans="1:12" x14ac:dyDescent="0.25">
      <c r="A6" s="59" t="s">
        <v>17</v>
      </c>
      <c r="B6" s="29" t="s">
        <v>648</v>
      </c>
      <c r="C6" s="10" t="s">
        <v>259</v>
      </c>
      <c r="D6" s="57">
        <v>430005</v>
      </c>
      <c r="E6" s="12" t="s">
        <v>583</v>
      </c>
      <c r="F6" s="14">
        <v>4057</v>
      </c>
      <c r="G6" s="14">
        <f>VLOOKUP(B6,Indicadores_Exportacao!$A$8:$H$28,6,FALSE)</f>
        <v>0</v>
      </c>
      <c r="H6" s="111" t="e">
        <f>#REF!</f>
        <v>#REF!</v>
      </c>
      <c r="I6" s="111" t="e">
        <f>#REF!</f>
        <v>#REF!</v>
      </c>
      <c r="J6" s="11" t="e">
        <f>#REF!</f>
        <v>#REF!</v>
      </c>
      <c r="K6" s="11" t="e">
        <f>#REF!</f>
        <v>#REF!</v>
      </c>
      <c r="L6" s="112" t="e">
        <f t="shared" ref="L6:L69" si="0">SUM(H6:K6)</f>
        <v>#REF!</v>
      </c>
    </row>
    <row r="7" spans="1:12" x14ac:dyDescent="0.25">
      <c r="A7" s="59" t="s">
        <v>27</v>
      </c>
      <c r="B7" s="29" t="s">
        <v>644</v>
      </c>
      <c r="C7" s="10" t="s">
        <v>196</v>
      </c>
      <c r="D7" s="57">
        <v>430010</v>
      </c>
      <c r="E7" s="12" t="s">
        <v>581</v>
      </c>
      <c r="F7" s="14">
        <v>16537</v>
      </c>
      <c r="G7" s="14">
        <f>VLOOKUP(B7,Indicadores_Exportacao!$A$8:$H$28,6,FALSE)</f>
        <v>0</v>
      </c>
      <c r="H7" s="111" t="e">
        <f>#REF!</f>
        <v>#REF!</v>
      </c>
      <c r="I7" s="111" t="e">
        <f>#REF!</f>
        <v>#REF!</v>
      </c>
      <c r="J7" s="11" t="e">
        <f>#REF!</f>
        <v>#REF!</v>
      </c>
      <c r="K7" s="11" t="e">
        <f>#REF!</f>
        <v>#REF!</v>
      </c>
      <c r="L7" s="112" t="e">
        <f t="shared" si="0"/>
        <v>#REF!</v>
      </c>
    </row>
    <row r="8" spans="1:12" x14ac:dyDescent="0.25">
      <c r="A8" s="59" t="s">
        <v>12</v>
      </c>
      <c r="B8" s="29" t="s">
        <v>562</v>
      </c>
      <c r="C8" s="10" t="s">
        <v>364</v>
      </c>
      <c r="D8" s="57">
        <v>430020</v>
      </c>
      <c r="E8" s="12" t="s">
        <v>579</v>
      </c>
      <c r="F8" s="14">
        <v>7546</v>
      </c>
      <c r="G8" s="14">
        <f>VLOOKUP(B8,Indicadores_Exportacao!$A$8:$H$28,6,FALSE)</f>
        <v>0</v>
      </c>
      <c r="H8" s="111" t="e">
        <f>#REF!</f>
        <v>#REF!</v>
      </c>
      <c r="I8" s="111" t="e">
        <f>#REF!</f>
        <v>#REF!</v>
      </c>
      <c r="J8" s="11" t="e">
        <f>#REF!</f>
        <v>#REF!</v>
      </c>
      <c r="K8" s="11" t="e">
        <f>#REF!</f>
        <v>#REF!</v>
      </c>
      <c r="L8" s="112" t="e">
        <f t="shared" si="0"/>
        <v>#REF!</v>
      </c>
    </row>
    <row r="9" spans="1:12" x14ac:dyDescent="0.25">
      <c r="A9" s="59" t="s">
        <v>12</v>
      </c>
      <c r="B9" s="29" t="s">
        <v>560</v>
      </c>
      <c r="C9" s="10" t="s">
        <v>194</v>
      </c>
      <c r="D9" s="57">
        <v>430030</v>
      </c>
      <c r="E9" s="12" t="s">
        <v>578</v>
      </c>
      <c r="F9" s="14">
        <v>6513</v>
      </c>
      <c r="G9" s="14">
        <f>VLOOKUP(B9,Indicadores_Exportacao!$A$8:$H$28,6,FALSE)</f>
        <v>0</v>
      </c>
      <c r="H9" s="111" t="e">
        <f>#REF!</f>
        <v>#REF!</v>
      </c>
      <c r="I9" s="111" t="e">
        <f>#REF!</f>
        <v>#REF!</v>
      </c>
      <c r="J9" s="11" t="e">
        <f>#REF!</f>
        <v>#REF!</v>
      </c>
      <c r="K9" s="11" t="e">
        <f>#REF!</f>
        <v>#REF!</v>
      </c>
      <c r="L9" s="112" t="e">
        <f t="shared" si="0"/>
        <v>#REF!</v>
      </c>
    </row>
    <row r="10" spans="1:12" x14ac:dyDescent="0.25">
      <c r="A10" s="59" t="s">
        <v>27</v>
      </c>
      <c r="B10" s="29" t="s">
        <v>580</v>
      </c>
      <c r="C10" s="10" t="s">
        <v>64</v>
      </c>
      <c r="D10" s="57">
        <v>430040</v>
      </c>
      <c r="E10" s="12" t="s">
        <v>576</v>
      </c>
      <c r="F10" s="14">
        <v>72516</v>
      </c>
      <c r="G10" s="14">
        <f>VLOOKUP(B10,Indicadores_Exportacao!$A$8:$H$28,6,FALSE)</f>
        <v>0</v>
      </c>
      <c r="H10" s="111" t="e">
        <f>#REF!</f>
        <v>#REF!</v>
      </c>
      <c r="I10" s="111" t="e">
        <f>#REF!</f>
        <v>#REF!</v>
      </c>
      <c r="J10" s="11" t="e">
        <f>#REF!</f>
        <v>#REF!</v>
      </c>
      <c r="K10" s="11" t="e">
        <f>#REF!</f>
        <v>#REF!</v>
      </c>
      <c r="L10" s="112" t="e">
        <f t="shared" si="0"/>
        <v>#REF!</v>
      </c>
    </row>
    <row r="11" spans="1:12" x14ac:dyDescent="0.25">
      <c r="A11" s="59" t="s">
        <v>12</v>
      </c>
      <c r="B11" s="29" t="s">
        <v>560</v>
      </c>
      <c r="C11" s="10" t="s">
        <v>194</v>
      </c>
      <c r="D11" s="57">
        <v>430045</v>
      </c>
      <c r="E11" s="12" t="s">
        <v>574</v>
      </c>
      <c r="F11" s="14">
        <v>4231</v>
      </c>
      <c r="G11" s="14">
        <f>VLOOKUP(B11,Indicadores_Exportacao!$A$8:$H$28,6,FALSE)</f>
        <v>0</v>
      </c>
      <c r="H11" s="111" t="e">
        <f>#REF!</f>
        <v>#REF!</v>
      </c>
      <c r="I11" s="111" t="e">
        <f>#REF!</f>
        <v>#REF!</v>
      </c>
      <c r="J11" s="11" t="e">
        <f>#REF!</f>
        <v>#REF!</v>
      </c>
      <c r="K11" s="11" t="e">
        <f>#REF!</f>
        <v>#REF!</v>
      </c>
      <c r="L11" s="112" t="e">
        <f t="shared" si="0"/>
        <v>#REF!</v>
      </c>
    </row>
    <row r="12" spans="1:12" x14ac:dyDescent="0.25">
      <c r="A12" s="59" t="s">
        <v>17</v>
      </c>
      <c r="B12" s="29" t="s">
        <v>648</v>
      </c>
      <c r="C12" s="10" t="s">
        <v>259</v>
      </c>
      <c r="D12" s="57">
        <v>430047</v>
      </c>
      <c r="E12" s="12" t="s">
        <v>572</v>
      </c>
      <c r="F12" s="14">
        <v>2083</v>
      </c>
      <c r="G12" s="14">
        <f>VLOOKUP(B12,Indicadores_Exportacao!$A$8:$H$28,6,FALSE)</f>
        <v>0</v>
      </c>
      <c r="H12" s="111" t="e">
        <f>#REF!</f>
        <v>#REF!</v>
      </c>
      <c r="I12" s="111" t="e">
        <f>#REF!</f>
        <v>#REF!</v>
      </c>
      <c r="J12" s="11" t="e">
        <f>#REF!</f>
        <v>#REF!</v>
      </c>
      <c r="K12" s="11" t="e">
        <f>#REF!</f>
        <v>#REF!</v>
      </c>
      <c r="L12" s="112" t="e">
        <f t="shared" si="0"/>
        <v>#REF!</v>
      </c>
    </row>
    <row r="13" spans="1:12" x14ac:dyDescent="0.25">
      <c r="A13" s="59" t="s">
        <v>17</v>
      </c>
      <c r="B13" s="29" t="s">
        <v>646</v>
      </c>
      <c r="C13" s="10" t="s">
        <v>647</v>
      </c>
      <c r="D13" s="57">
        <v>430050</v>
      </c>
      <c r="E13" s="12" t="s">
        <v>570</v>
      </c>
      <c r="F13" s="14">
        <v>7406</v>
      </c>
      <c r="G13" s="14">
        <f>VLOOKUP(B13,Indicadores_Exportacao!$A$8:$H$28,6,FALSE)</f>
        <v>0</v>
      </c>
      <c r="H13" s="111" t="e">
        <f>#REF!</f>
        <v>#REF!</v>
      </c>
      <c r="I13" s="111" t="e">
        <f>#REF!</f>
        <v>#REF!</v>
      </c>
      <c r="J13" s="11" t="e">
        <f>#REF!</f>
        <v>#REF!</v>
      </c>
      <c r="K13" s="11" t="e">
        <f>#REF!</f>
        <v>#REF!</v>
      </c>
      <c r="L13" s="112" t="e">
        <f t="shared" si="0"/>
        <v>#REF!</v>
      </c>
    </row>
    <row r="14" spans="1:12" x14ac:dyDescent="0.25">
      <c r="A14" s="59" t="s">
        <v>17</v>
      </c>
      <c r="B14" s="29" t="s">
        <v>648</v>
      </c>
      <c r="C14" s="10" t="s">
        <v>259</v>
      </c>
      <c r="D14" s="57">
        <v>430055</v>
      </c>
      <c r="E14" s="12" t="s">
        <v>569</v>
      </c>
      <c r="F14" s="14">
        <v>1869</v>
      </c>
      <c r="G14" s="14">
        <f>VLOOKUP(B14,Indicadores_Exportacao!$A$8:$H$28,6,FALSE)</f>
        <v>0</v>
      </c>
      <c r="H14" s="111" t="e">
        <f>#REF!</f>
        <v>#REF!</v>
      </c>
      <c r="I14" s="111" t="e">
        <f>#REF!</f>
        <v>#REF!</v>
      </c>
      <c r="J14" s="11" t="e">
        <f>#REF!</f>
        <v>#REF!</v>
      </c>
      <c r="K14" s="11" t="e">
        <f>#REF!</f>
        <v>#REF!</v>
      </c>
      <c r="L14" s="112" t="e">
        <f t="shared" si="0"/>
        <v>#REF!</v>
      </c>
    </row>
    <row r="15" spans="1:12" x14ac:dyDescent="0.25">
      <c r="A15" s="59" t="s">
        <v>21</v>
      </c>
      <c r="B15" s="29" t="s">
        <v>649</v>
      </c>
      <c r="C15" s="10" t="s">
        <v>470</v>
      </c>
      <c r="D15" s="57">
        <v>430057</v>
      </c>
      <c r="E15" s="12" t="s">
        <v>567</v>
      </c>
      <c r="F15" s="14">
        <v>3245</v>
      </c>
      <c r="G15" s="14">
        <f>VLOOKUP(B15,Indicadores_Exportacao!$A$8:$H$28,6,FALSE)</f>
        <v>0</v>
      </c>
      <c r="H15" s="111" t="e">
        <f>#REF!</f>
        <v>#REF!</v>
      </c>
      <c r="I15" s="111" t="e">
        <f>#REF!</f>
        <v>#REF!</v>
      </c>
      <c r="J15" s="11" t="e">
        <f>#REF!</f>
        <v>#REF!</v>
      </c>
      <c r="K15" s="11" t="e">
        <f>#REF!</f>
        <v>#REF!</v>
      </c>
      <c r="L15" s="112" t="e">
        <f t="shared" si="0"/>
        <v>#REF!</v>
      </c>
    </row>
    <row r="16" spans="1:12" x14ac:dyDescent="0.25">
      <c r="A16" s="59" t="s">
        <v>4</v>
      </c>
      <c r="B16" s="29" t="s">
        <v>727</v>
      </c>
      <c r="C16" s="10" t="s">
        <v>236</v>
      </c>
      <c r="D16" s="57">
        <v>430060</v>
      </c>
      <c r="E16" s="12" t="s">
        <v>565</v>
      </c>
      <c r="F16" s="14">
        <v>212901</v>
      </c>
      <c r="G16" s="14">
        <f>VLOOKUP(B16,Indicadores_Exportacao!$A$8:$H$28,6,FALSE)</f>
        <v>0</v>
      </c>
      <c r="H16" s="111" t="e">
        <f>#REF!</f>
        <v>#REF!</v>
      </c>
      <c r="I16" s="111" t="e">
        <f>#REF!</f>
        <v>#REF!</v>
      </c>
      <c r="J16" s="11" t="e">
        <f>#REF!</f>
        <v>#REF!</v>
      </c>
      <c r="K16" s="11" t="e">
        <f>#REF!</f>
        <v>#REF!</v>
      </c>
      <c r="L16" s="112" t="e">
        <f t="shared" si="0"/>
        <v>#REF!</v>
      </c>
    </row>
    <row r="17" spans="1:12" x14ac:dyDescent="0.25">
      <c r="A17" s="59" t="s">
        <v>71</v>
      </c>
      <c r="B17" s="29" t="s">
        <v>550</v>
      </c>
      <c r="C17" s="10" t="s">
        <v>252</v>
      </c>
      <c r="D17" s="57">
        <v>430063</v>
      </c>
      <c r="E17" s="12" t="s">
        <v>563</v>
      </c>
      <c r="F17" s="14">
        <v>6330</v>
      </c>
      <c r="G17" s="14">
        <f>VLOOKUP(B17,Indicadores_Exportacao!$A$8:$H$28,6,FALSE)</f>
        <v>0</v>
      </c>
      <c r="H17" s="111" t="e">
        <f>#REF!</f>
        <v>#REF!</v>
      </c>
      <c r="I17" s="111" t="e">
        <f>#REF!</f>
        <v>#REF!</v>
      </c>
      <c r="J17" s="11" t="e">
        <f>#REF!</f>
        <v>#REF!</v>
      </c>
      <c r="K17" s="11" t="e">
        <f>#REF!</f>
        <v>#REF!</v>
      </c>
      <c r="L17" s="112" t="e">
        <f t="shared" si="0"/>
        <v>#REF!</v>
      </c>
    </row>
    <row r="18" spans="1:12" x14ac:dyDescent="0.25">
      <c r="A18" s="59" t="s">
        <v>17</v>
      </c>
      <c r="B18" s="29" t="s">
        <v>646</v>
      </c>
      <c r="C18" s="10" t="s">
        <v>647</v>
      </c>
      <c r="D18" s="57">
        <v>430064</v>
      </c>
      <c r="E18" s="12" t="s">
        <v>561</v>
      </c>
      <c r="F18" s="14">
        <v>7432</v>
      </c>
      <c r="G18" s="14">
        <f>VLOOKUP(B18,Indicadores_Exportacao!$A$8:$H$28,6,FALSE)</f>
        <v>0</v>
      </c>
      <c r="H18" s="111" t="e">
        <f>#REF!</f>
        <v>#REF!</v>
      </c>
      <c r="I18" s="111" t="e">
        <f>#REF!</f>
        <v>#REF!</v>
      </c>
      <c r="J18" s="11" t="e">
        <f>#REF!</f>
        <v>#REF!</v>
      </c>
      <c r="K18" s="11" t="e">
        <f>#REF!</f>
        <v>#REF!</v>
      </c>
      <c r="L18" s="112" t="e">
        <f t="shared" si="0"/>
        <v>#REF!</v>
      </c>
    </row>
    <row r="19" spans="1:12" x14ac:dyDescent="0.25">
      <c r="A19" s="59" t="s">
        <v>17</v>
      </c>
      <c r="B19" s="29" t="s">
        <v>648</v>
      </c>
      <c r="C19" s="10" t="s">
        <v>259</v>
      </c>
      <c r="D19" s="57">
        <v>430066</v>
      </c>
      <c r="E19" s="12" t="s">
        <v>559</v>
      </c>
      <c r="F19" s="14">
        <v>1215</v>
      </c>
      <c r="G19" s="14">
        <f>VLOOKUP(B19,Indicadores_Exportacao!$A$8:$H$28,6,FALSE)</f>
        <v>0</v>
      </c>
      <c r="H19" s="111" t="e">
        <f>#REF!</f>
        <v>#REF!</v>
      </c>
      <c r="I19" s="111" t="e">
        <f>#REF!</f>
        <v>#REF!</v>
      </c>
      <c r="J19" s="11" t="e">
        <f>#REF!</f>
        <v>#REF!</v>
      </c>
      <c r="K19" s="11" t="e">
        <f>#REF!</f>
        <v>#REF!</v>
      </c>
      <c r="L19" s="112" t="e">
        <f t="shared" si="0"/>
        <v>#REF!</v>
      </c>
    </row>
    <row r="20" spans="1:12" x14ac:dyDescent="0.25">
      <c r="A20" s="59" t="s">
        <v>8</v>
      </c>
      <c r="B20" s="29" t="s">
        <v>650</v>
      </c>
      <c r="C20" s="10" t="s">
        <v>334</v>
      </c>
      <c r="D20" s="57">
        <v>430070</v>
      </c>
      <c r="E20" s="12" t="s">
        <v>558</v>
      </c>
      <c r="F20" s="14">
        <v>6614</v>
      </c>
      <c r="G20" s="14">
        <f>VLOOKUP(B20,Indicadores_Exportacao!$A$8:$H$28,6,FALSE)</f>
        <v>0</v>
      </c>
      <c r="H20" s="111" t="e">
        <f>#REF!</f>
        <v>#REF!</v>
      </c>
      <c r="I20" s="111" t="e">
        <f>#REF!</f>
        <v>#REF!</v>
      </c>
      <c r="J20" s="11" t="e">
        <f>#REF!</f>
        <v>#REF!</v>
      </c>
      <c r="K20" s="11" t="e">
        <f>#REF!</f>
        <v>#REF!</v>
      </c>
      <c r="L20" s="112" t="e">
        <f t="shared" si="0"/>
        <v>#REF!</v>
      </c>
    </row>
    <row r="21" spans="1:12" x14ac:dyDescent="0.25">
      <c r="A21" s="59" t="s">
        <v>21</v>
      </c>
      <c r="B21" s="29" t="s">
        <v>649</v>
      </c>
      <c r="C21" s="10" t="s">
        <v>470</v>
      </c>
      <c r="D21" s="57">
        <v>430080</v>
      </c>
      <c r="E21" s="12" t="s">
        <v>556</v>
      </c>
      <c r="F21" s="14">
        <v>12878</v>
      </c>
      <c r="G21" s="14">
        <f>VLOOKUP(B21,Indicadores_Exportacao!$A$8:$H$28,6,FALSE)</f>
        <v>0</v>
      </c>
      <c r="H21" s="111" t="e">
        <f>#REF!</f>
        <v>#REF!</v>
      </c>
      <c r="I21" s="111" t="e">
        <f>#REF!</f>
        <v>#REF!</v>
      </c>
      <c r="J21" s="11" t="e">
        <f>#REF!</f>
        <v>#REF!</v>
      </c>
      <c r="K21" s="11" t="e">
        <f>#REF!</f>
        <v>#REF!</v>
      </c>
      <c r="L21" s="112" t="e">
        <f t="shared" si="0"/>
        <v>#REF!</v>
      </c>
    </row>
    <row r="22" spans="1:12" x14ac:dyDescent="0.25">
      <c r="A22" s="59" t="s">
        <v>4</v>
      </c>
      <c r="B22" s="29" t="s">
        <v>726</v>
      </c>
      <c r="C22" s="10" t="s">
        <v>236</v>
      </c>
      <c r="D22" s="57">
        <v>430085</v>
      </c>
      <c r="E22" s="12" t="s">
        <v>555</v>
      </c>
      <c r="F22" s="14">
        <v>3877</v>
      </c>
      <c r="G22" s="14">
        <f>VLOOKUP(B22,Indicadores_Exportacao!$A$8:$H$28,6,FALSE)</f>
        <v>0</v>
      </c>
      <c r="H22" s="111" t="e">
        <f>#REF!</f>
        <v>#REF!</v>
      </c>
      <c r="I22" s="111" t="e">
        <f>#REF!</f>
        <v>#REF!</v>
      </c>
      <c r="J22" s="11" t="e">
        <f>#REF!</f>
        <v>#REF!</v>
      </c>
      <c r="K22" s="11" t="e">
        <f>#REF!</f>
        <v>#REF!</v>
      </c>
      <c r="L22" s="112" t="e">
        <f t="shared" si="0"/>
        <v>#REF!</v>
      </c>
    </row>
    <row r="23" spans="1:12" x14ac:dyDescent="0.25">
      <c r="A23" s="59" t="s">
        <v>4</v>
      </c>
      <c r="B23" s="29" t="s">
        <v>573</v>
      </c>
      <c r="C23" s="10" t="s">
        <v>276</v>
      </c>
      <c r="D23" s="57">
        <v>430087</v>
      </c>
      <c r="E23" s="12" t="s">
        <v>554</v>
      </c>
      <c r="F23" s="14">
        <v>5811</v>
      </c>
      <c r="G23" s="14">
        <f>VLOOKUP(B23,Indicadores_Exportacao!$A$8:$H$28,6,FALSE)</f>
        <v>0</v>
      </c>
      <c r="H23" s="111" t="e">
        <f>#REF!</f>
        <v>#REF!</v>
      </c>
      <c r="I23" s="111" t="e">
        <f>#REF!</f>
        <v>#REF!</v>
      </c>
      <c r="J23" s="11" t="e">
        <f>#REF!</f>
        <v>#REF!</v>
      </c>
      <c r="K23" s="11" t="e">
        <f>#REF!</f>
        <v>#REF!</v>
      </c>
      <c r="L23" s="112" t="e">
        <f t="shared" si="0"/>
        <v>#REF!</v>
      </c>
    </row>
    <row r="24" spans="1:12" x14ac:dyDescent="0.25">
      <c r="A24" s="59" t="s">
        <v>17</v>
      </c>
      <c r="B24" s="29" t="s">
        <v>557</v>
      </c>
      <c r="C24" s="10" t="s">
        <v>418</v>
      </c>
      <c r="D24" s="57">
        <v>430090</v>
      </c>
      <c r="E24" s="12" t="s">
        <v>552</v>
      </c>
      <c r="F24" s="14">
        <v>6507</v>
      </c>
      <c r="G24" s="14">
        <f>VLOOKUP(B24,Indicadores_Exportacao!$A$8:$H$28,6,FALSE)</f>
        <v>0</v>
      </c>
      <c r="H24" s="111" t="e">
        <f>#REF!</f>
        <v>#REF!</v>
      </c>
      <c r="I24" s="111" t="e">
        <f>#REF!</f>
        <v>#REF!</v>
      </c>
      <c r="J24" s="11" t="e">
        <f>#REF!</f>
        <v>#REF!</v>
      </c>
      <c r="K24" s="11" t="e">
        <f>#REF!</f>
        <v>#REF!</v>
      </c>
      <c r="L24" s="112" t="e">
        <f t="shared" si="0"/>
        <v>#REF!</v>
      </c>
    </row>
    <row r="25" spans="1:12" x14ac:dyDescent="0.25">
      <c r="A25" s="59" t="s">
        <v>8</v>
      </c>
      <c r="B25" s="29" t="s">
        <v>650</v>
      </c>
      <c r="C25" s="10" t="s">
        <v>334</v>
      </c>
      <c r="D25" s="57">
        <v>430100</v>
      </c>
      <c r="E25" s="12" t="s">
        <v>551</v>
      </c>
      <c r="F25" s="14">
        <v>21528</v>
      </c>
      <c r="G25" s="14">
        <f>VLOOKUP(B25,Indicadores_Exportacao!$A$8:$H$28,6,FALSE)</f>
        <v>0</v>
      </c>
      <c r="H25" s="111" t="e">
        <f>#REF!</f>
        <v>#REF!</v>
      </c>
      <c r="I25" s="111" t="e">
        <f>#REF!</f>
        <v>#REF!</v>
      </c>
      <c r="J25" s="11" t="e">
        <f>#REF!</f>
        <v>#REF!</v>
      </c>
      <c r="K25" s="11" t="e">
        <f>#REF!</f>
        <v>#REF!</v>
      </c>
      <c r="L25" s="112" t="e">
        <f t="shared" si="0"/>
        <v>#REF!</v>
      </c>
    </row>
    <row r="26" spans="1:12" x14ac:dyDescent="0.25">
      <c r="A26" s="59" t="s">
        <v>71</v>
      </c>
      <c r="B26" s="29" t="s">
        <v>645</v>
      </c>
      <c r="C26" s="10" t="s">
        <v>252</v>
      </c>
      <c r="D26" s="57">
        <v>430107</v>
      </c>
      <c r="E26" s="12" t="s">
        <v>549</v>
      </c>
      <c r="F26" s="14">
        <v>2784</v>
      </c>
      <c r="G26" s="14">
        <f>VLOOKUP(B26,Indicadores_Exportacao!$A$8:$H$28,6,FALSE)</f>
        <v>0</v>
      </c>
      <c r="H26" s="111" t="e">
        <f>#REF!</f>
        <v>#REF!</v>
      </c>
      <c r="I26" s="111" t="e">
        <f>#REF!</f>
        <v>#REF!</v>
      </c>
      <c r="J26" s="11" t="e">
        <f>#REF!</f>
        <v>#REF!</v>
      </c>
      <c r="K26" s="11" t="e">
        <f>#REF!</f>
        <v>#REF!</v>
      </c>
      <c r="L26" s="112" t="e">
        <f t="shared" si="0"/>
        <v>#REF!</v>
      </c>
    </row>
    <row r="27" spans="1:12" x14ac:dyDescent="0.25">
      <c r="A27" s="59" t="s">
        <v>4</v>
      </c>
      <c r="B27" s="29" t="s">
        <v>645</v>
      </c>
      <c r="C27" s="10" t="s">
        <v>483</v>
      </c>
      <c r="D27" s="57">
        <v>430105</v>
      </c>
      <c r="E27" s="12" t="s">
        <v>547</v>
      </c>
      <c r="F27" s="14">
        <v>10093</v>
      </c>
      <c r="G27" s="14">
        <f>VLOOKUP(B27,Indicadores_Exportacao!$A$8:$H$28,6,FALSE)</f>
        <v>0</v>
      </c>
      <c r="H27" s="111" t="e">
        <f>#REF!</f>
        <v>#REF!</v>
      </c>
      <c r="I27" s="111" t="e">
        <f>#REF!</f>
        <v>#REF!</v>
      </c>
      <c r="J27" s="11" t="e">
        <f>#REF!</f>
        <v>#REF!</v>
      </c>
      <c r="K27" s="11" t="e">
        <f>#REF!</f>
        <v>#REF!</v>
      </c>
      <c r="L27" s="112" t="e">
        <f t="shared" si="0"/>
        <v>#REF!</v>
      </c>
    </row>
    <row r="28" spans="1:12" x14ac:dyDescent="0.25">
      <c r="A28" s="59" t="s">
        <v>8</v>
      </c>
      <c r="B28" s="29" t="s">
        <v>726</v>
      </c>
      <c r="C28" s="10" t="s">
        <v>505</v>
      </c>
      <c r="D28" s="57">
        <v>430120</v>
      </c>
      <c r="E28" s="12" t="s">
        <v>546</v>
      </c>
      <c r="F28" s="14">
        <v>13068</v>
      </c>
      <c r="G28" s="14">
        <f>VLOOKUP(B28,Indicadores_Exportacao!$A$8:$H$28,6,FALSE)</f>
        <v>0</v>
      </c>
      <c r="H28" s="111" t="e">
        <f>#REF!</f>
        <v>#REF!</v>
      </c>
      <c r="I28" s="111" t="e">
        <f>#REF!</f>
        <v>#REF!</v>
      </c>
      <c r="J28" s="11" t="e">
        <f>#REF!</f>
        <v>#REF!</v>
      </c>
      <c r="K28" s="11" t="e">
        <f>#REF!</f>
        <v>#REF!</v>
      </c>
      <c r="L28" s="112" t="e">
        <f t="shared" si="0"/>
        <v>#REF!</v>
      </c>
    </row>
    <row r="29" spans="1:12" x14ac:dyDescent="0.25">
      <c r="A29" s="59" t="s">
        <v>4</v>
      </c>
      <c r="B29" s="29" t="s">
        <v>726</v>
      </c>
      <c r="C29" s="10" t="s">
        <v>236</v>
      </c>
      <c r="D29" s="57">
        <v>430110</v>
      </c>
      <c r="E29" s="12" t="s">
        <v>545</v>
      </c>
      <c r="F29" s="14">
        <v>14201</v>
      </c>
      <c r="G29" s="14">
        <f>VLOOKUP(B29,Indicadores_Exportacao!$A$8:$H$28,6,FALSE)</f>
        <v>0</v>
      </c>
      <c r="H29" s="111" t="e">
        <f>#REF!</f>
        <v>#REF!</v>
      </c>
      <c r="I29" s="111" t="e">
        <f>#REF!</f>
        <v>#REF!</v>
      </c>
      <c r="J29" s="11" t="e">
        <f>#REF!</f>
        <v>#REF!</v>
      </c>
      <c r="K29" s="11" t="e">
        <f>#REF!</f>
        <v>#REF!</v>
      </c>
      <c r="L29" s="112" t="e">
        <f t="shared" si="0"/>
        <v>#REF!</v>
      </c>
    </row>
    <row r="30" spans="1:12" x14ac:dyDescent="0.25">
      <c r="A30" s="59" t="s">
        <v>71</v>
      </c>
      <c r="B30" s="29" t="s">
        <v>550</v>
      </c>
      <c r="C30" s="10" t="s">
        <v>252</v>
      </c>
      <c r="D30" s="57">
        <v>430130</v>
      </c>
      <c r="E30" s="12" t="s">
        <v>544</v>
      </c>
      <c r="F30" s="14">
        <v>18013</v>
      </c>
      <c r="G30" s="14">
        <f>VLOOKUP(B30,Indicadores_Exportacao!$A$8:$H$28,6,FALSE)</f>
        <v>0</v>
      </c>
      <c r="H30" s="111" t="e">
        <f>#REF!</f>
        <v>#REF!</v>
      </c>
      <c r="I30" s="111" t="e">
        <f>#REF!</f>
        <v>#REF!</v>
      </c>
      <c r="J30" s="11" t="e">
        <f>#REF!</f>
        <v>#REF!</v>
      </c>
      <c r="K30" s="11" t="e">
        <f>#REF!</f>
        <v>#REF!</v>
      </c>
      <c r="L30" s="112" t="e">
        <f t="shared" si="0"/>
        <v>#REF!</v>
      </c>
    </row>
    <row r="31" spans="1:12" x14ac:dyDescent="0.25">
      <c r="A31" s="59" t="s">
        <v>17</v>
      </c>
      <c r="B31" s="29" t="s">
        <v>648</v>
      </c>
      <c r="C31" s="10" t="s">
        <v>259</v>
      </c>
      <c r="D31" s="57">
        <v>430140</v>
      </c>
      <c r="E31" s="12" t="s">
        <v>542</v>
      </c>
      <c r="F31" s="14">
        <v>10317</v>
      </c>
      <c r="G31" s="14">
        <f>VLOOKUP(B31,Indicadores_Exportacao!$A$8:$H$28,6,FALSE)</f>
        <v>0</v>
      </c>
      <c r="H31" s="111" t="e">
        <f>#REF!</f>
        <v>#REF!</v>
      </c>
      <c r="I31" s="111" t="e">
        <f>#REF!</f>
        <v>#REF!</v>
      </c>
      <c r="J31" s="11" t="e">
        <f>#REF!</f>
        <v>#REF!</v>
      </c>
      <c r="K31" s="11" t="e">
        <f>#REF!</f>
        <v>#REF!</v>
      </c>
      <c r="L31" s="112" t="e">
        <f t="shared" si="0"/>
        <v>#REF!</v>
      </c>
    </row>
    <row r="32" spans="1:12" x14ac:dyDescent="0.25">
      <c r="A32" s="59" t="s">
        <v>12</v>
      </c>
      <c r="B32" s="29" t="s">
        <v>562</v>
      </c>
      <c r="C32" s="10" t="s">
        <v>364</v>
      </c>
      <c r="D32" s="57">
        <v>430150</v>
      </c>
      <c r="E32" s="12" t="s">
        <v>540</v>
      </c>
      <c r="F32" s="14">
        <v>7462</v>
      </c>
      <c r="G32" s="14">
        <f>VLOOKUP(B32,Indicadores_Exportacao!$A$8:$H$28,6,FALSE)</f>
        <v>0</v>
      </c>
      <c r="H32" s="111" t="e">
        <f>#REF!</f>
        <v>#REF!</v>
      </c>
      <c r="I32" s="111" t="e">
        <f>#REF!</f>
        <v>#REF!</v>
      </c>
      <c r="J32" s="11" t="e">
        <f>#REF!</f>
        <v>#REF!</v>
      </c>
      <c r="K32" s="11" t="e">
        <f>#REF!</f>
        <v>#REF!</v>
      </c>
      <c r="L32" s="112" t="e">
        <f t="shared" si="0"/>
        <v>#REF!</v>
      </c>
    </row>
    <row r="33" spans="1:12" x14ac:dyDescent="0.25">
      <c r="A33" s="59" t="s">
        <v>17</v>
      </c>
      <c r="B33" s="29" t="s">
        <v>557</v>
      </c>
      <c r="C33" s="10" t="s">
        <v>418</v>
      </c>
      <c r="D33" s="57">
        <v>430155</v>
      </c>
      <c r="E33" s="12" t="s">
        <v>538</v>
      </c>
      <c r="F33" s="14">
        <v>3676</v>
      </c>
      <c r="G33" s="14">
        <f>VLOOKUP(B33,Indicadores_Exportacao!$A$8:$H$28,6,FALSE)</f>
        <v>0</v>
      </c>
      <c r="H33" s="111" t="e">
        <f>#REF!</f>
        <v>#REF!</v>
      </c>
      <c r="I33" s="111" t="e">
        <f>#REF!</f>
        <v>#REF!</v>
      </c>
      <c r="J33" s="11" t="e">
        <f>#REF!</f>
        <v>#REF!</v>
      </c>
      <c r="K33" s="11" t="e">
        <f>#REF!</f>
        <v>#REF!</v>
      </c>
      <c r="L33" s="112" t="e">
        <f t="shared" si="0"/>
        <v>#REF!</v>
      </c>
    </row>
    <row r="34" spans="1:12" x14ac:dyDescent="0.25">
      <c r="A34" s="59" t="s">
        <v>71</v>
      </c>
      <c r="B34" s="29" t="s">
        <v>548</v>
      </c>
      <c r="C34" s="10" t="s">
        <v>537</v>
      </c>
      <c r="D34" s="57">
        <v>430160</v>
      </c>
      <c r="E34" s="12" t="s">
        <v>537</v>
      </c>
      <c r="F34" s="14">
        <v>120104</v>
      </c>
      <c r="G34" s="14">
        <f>VLOOKUP(B34,Indicadores_Exportacao!$A$8:$H$28,6,FALSE)</f>
        <v>0</v>
      </c>
      <c r="H34" s="111" t="e">
        <f>#REF!</f>
        <v>#REF!</v>
      </c>
      <c r="I34" s="111" t="e">
        <f>#REF!</f>
        <v>#REF!</v>
      </c>
      <c r="J34" s="11" t="e">
        <f>#REF!</f>
        <v>#REF!</v>
      </c>
      <c r="K34" s="11" t="e">
        <f>#REF!</f>
        <v>#REF!</v>
      </c>
      <c r="L34" s="112" t="e">
        <f t="shared" si="0"/>
        <v>#REF!</v>
      </c>
    </row>
    <row r="35" spans="1:12" x14ac:dyDescent="0.25">
      <c r="A35" s="59" t="s">
        <v>4</v>
      </c>
      <c r="B35" s="29" t="s">
        <v>645</v>
      </c>
      <c r="C35" s="10" t="s">
        <v>483</v>
      </c>
      <c r="D35" s="57">
        <v>430163</v>
      </c>
      <c r="E35" s="12" t="s">
        <v>535</v>
      </c>
      <c r="F35" s="14">
        <v>13216</v>
      </c>
      <c r="G35" s="14">
        <f>VLOOKUP(B35,Indicadores_Exportacao!$A$8:$H$28,6,FALSE)</f>
        <v>0</v>
      </c>
      <c r="H35" s="111" t="e">
        <f>#REF!</f>
        <v>#REF!</v>
      </c>
      <c r="I35" s="111" t="e">
        <f>#REF!</f>
        <v>#REF!</v>
      </c>
      <c r="J35" s="11" t="e">
        <f>#REF!</f>
        <v>#REF!</v>
      </c>
      <c r="K35" s="11" t="e">
        <f>#REF!</f>
        <v>#REF!</v>
      </c>
      <c r="L35" s="112" t="e">
        <f t="shared" si="0"/>
        <v>#REF!</v>
      </c>
    </row>
    <row r="36" spans="1:12" x14ac:dyDescent="0.25">
      <c r="A36" s="59" t="s">
        <v>4</v>
      </c>
      <c r="B36" s="29" t="s">
        <v>571</v>
      </c>
      <c r="C36" s="10" t="s">
        <v>486</v>
      </c>
      <c r="D36" s="57">
        <v>430165</v>
      </c>
      <c r="E36" s="12" t="s">
        <v>534</v>
      </c>
      <c r="F36" s="14">
        <v>6591</v>
      </c>
      <c r="G36" s="14">
        <f>VLOOKUP(B36,Indicadores_Exportacao!$A$8:$H$28,6,FALSE)</f>
        <v>0</v>
      </c>
      <c r="H36" s="111" t="e">
        <f>#REF!</f>
        <v>#REF!</v>
      </c>
      <c r="I36" s="111" t="e">
        <f>#REF!</f>
        <v>#REF!</v>
      </c>
      <c r="J36" s="11" t="e">
        <f>#REF!</f>
        <v>#REF!</v>
      </c>
      <c r="K36" s="11" t="e">
        <f>#REF!</f>
        <v>#REF!</v>
      </c>
      <c r="L36" s="112" t="e">
        <f t="shared" si="0"/>
        <v>#REF!</v>
      </c>
    </row>
    <row r="37" spans="1:12" x14ac:dyDescent="0.25">
      <c r="A37" s="59" t="s">
        <v>17</v>
      </c>
      <c r="B37" s="29" t="s">
        <v>557</v>
      </c>
      <c r="C37" s="10" t="s">
        <v>418</v>
      </c>
      <c r="D37" s="57">
        <v>430170</v>
      </c>
      <c r="E37" s="12" t="s">
        <v>533</v>
      </c>
      <c r="F37" s="14">
        <v>6916</v>
      </c>
      <c r="G37" s="14">
        <f>VLOOKUP(B37,Indicadores_Exportacao!$A$8:$H$28,6,FALSE)</f>
        <v>0</v>
      </c>
      <c r="H37" s="111" t="e">
        <f>#REF!</f>
        <v>#REF!</v>
      </c>
      <c r="I37" s="111" t="e">
        <f>#REF!</f>
        <v>#REF!</v>
      </c>
      <c r="J37" s="11" t="e">
        <f>#REF!</f>
        <v>#REF!</v>
      </c>
      <c r="K37" s="11" t="e">
        <f>#REF!</f>
        <v>#REF!</v>
      </c>
      <c r="L37" s="112" t="e">
        <f t="shared" si="0"/>
        <v>#REF!</v>
      </c>
    </row>
    <row r="38" spans="1:12" x14ac:dyDescent="0.25">
      <c r="A38" s="59" t="s">
        <v>4</v>
      </c>
      <c r="B38" s="29" t="s">
        <v>726</v>
      </c>
      <c r="C38" s="10" t="s">
        <v>236</v>
      </c>
      <c r="D38" s="57">
        <v>430175</v>
      </c>
      <c r="E38" s="12" t="s">
        <v>532</v>
      </c>
      <c r="F38" s="14">
        <v>7019</v>
      </c>
      <c r="G38" s="14">
        <f>VLOOKUP(B38,Indicadores_Exportacao!$A$8:$H$28,6,FALSE)</f>
        <v>0</v>
      </c>
      <c r="H38" s="111" t="e">
        <f>#REF!</f>
        <v>#REF!</v>
      </c>
      <c r="I38" s="111" t="e">
        <f>#REF!</f>
        <v>#REF!</v>
      </c>
      <c r="J38" s="11" t="e">
        <f>#REF!</f>
        <v>#REF!</v>
      </c>
      <c r="K38" s="11" t="e">
        <f>#REF!</f>
        <v>#REF!</v>
      </c>
      <c r="L38" s="112" t="e">
        <f t="shared" si="0"/>
        <v>#REF!</v>
      </c>
    </row>
    <row r="39" spans="1:12" x14ac:dyDescent="0.25">
      <c r="A39" s="59" t="s">
        <v>17</v>
      </c>
      <c r="B39" s="29" t="s">
        <v>646</v>
      </c>
      <c r="C39" s="10" t="s">
        <v>647</v>
      </c>
      <c r="D39" s="57">
        <v>430185</v>
      </c>
      <c r="E39" s="12" t="s">
        <v>531</v>
      </c>
      <c r="F39" s="14">
        <v>3327</v>
      </c>
      <c r="G39" s="14">
        <f>VLOOKUP(B39,Indicadores_Exportacao!$A$8:$H$28,6,FALSE)</f>
        <v>0</v>
      </c>
      <c r="H39" s="111" t="e">
        <f>#REF!</f>
        <v>#REF!</v>
      </c>
      <c r="I39" s="111" t="e">
        <f>#REF!</f>
        <v>#REF!</v>
      </c>
      <c r="J39" s="11" t="e">
        <f>#REF!</f>
        <v>#REF!</v>
      </c>
      <c r="K39" s="11" t="e">
        <f>#REF!</f>
        <v>#REF!</v>
      </c>
      <c r="L39" s="112" t="e">
        <f t="shared" si="0"/>
        <v>#REF!</v>
      </c>
    </row>
    <row r="40" spans="1:12" x14ac:dyDescent="0.25">
      <c r="A40" s="59" t="s">
        <v>27</v>
      </c>
      <c r="B40" s="29" t="s">
        <v>580</v>
      </c>
      <c r="C40" s="10" t="s">
        <v>64</v>
      </c>
      <c r="D40" s="57">
        <v>430187</v>
      </c>
      <c r="E40" s="12" t="s">
        <v>530</v>
      </c>
      <c r="F40" s="14">
        <v>4273</v>
      </c>
      <c r="G40" s="14">
        <f>VLOOKUP(B40,Indicadores_Exportacao!$A$8:$H$28,6,FALSE)</f>
        <v>0</v>
      </c>
      <c r="H40" s="111" t="e">
        <f>#REF!</f>
        <v>#REF!</v>
      </c>
      <c r="I40" s="111" t="e">
        <f>#REF!</f>
        <v>#REF!</v>
      </c>
      <c r="J40" s="11" t="e">
        <f>#REF!</f>
        <v>#REF!</v>
      </c>
      <c r="K40" s="11" t="e">
        <f>#REF!</f>
        <v>#REF!</v>
      </c>
      <c r="L40" s="112" t="e">
        <f t="shared" si="0"/>
        <v>#REF!</v>
      </c>
    </row>
    <row r="41" spans="1:12" x14ac:dyDescent="0.25">
      <c r="A41" s="59" t="s">
        <v>4</v>
      </c>
      <c r="B41" s="29" t="s">
        <v>726</v>
      </c>
      <c r="C41" s="10" t="s">
        <v>236</v>
      </c>
      <c r="D41" s="57">
        <v>430190</v>
      </c>
      <c r="E41" s="12" t="s">
        <v>529</v>
      </c>
      <c r="F41" s="14">
        <v>13442</v>
      </c>
      <c r="G41" s="14">
        <f>VLOOKUP(B41,Indicadores_Exportacao!$A$8:$H$28,6,FALSE)</f>
        <v>0</v>
      </c>
      <c r="H41" s="111" t="e">
        <f>#REF!</f>
        <v>#REF!</v>
      </c>
      <c r="I41" s="111" t="e">
        <f>#REF!</f>
        <v>#REF!</v>
      </c>
      <c r="J41" s="11" t="e">
        <f>#REF!</f>
        <v>#REF!</v>
      </c>
      <c r="K41" s="11" t="e">
        <f>#REF!</f>
        <v>#REF!</v>
      </c>
      <c r="L41" s="112" t="e">
        <f t="shared" si="0"/>
        <v>#REF!</v>
      </c>
    </row>
    <row r="42" spans="1:12" x14ac:dyDescent="0.25">
      <c r="A42" s="59" t="s">
        <v>17</v>
      </c>
      <c r="B42" s="29" t="s">
        <v>557</v>
      </c>
      <c r="C42" s="10" t="s">
        <v>418</v>
      </c>
      <c r="D42" s="57">
        <v>430192</v>
      </c>
      <c r="E42" s="12" t="s">
        <v>528</v>
      </c>
      <c r="F42" s="14">
        <v>1824</v>
      </c>
      <c r="G42" s="14">
        <f>VLOOKUP(B42,Indicadores_Exportacao!$A$8:$H$28,6,FALSE)</f>
        <v>0</v>
      </c>
      <c r="H42" s="111" t="e">
        <f>#REF!</f>
        <v>#REF!</v>
      </c>
      <c r="I42" s="111" t="e">
        <f>#REF!</f>
        <v>#REF!</v>
      </c>
      <c r="J42" s="11" t="e">
        <f>#REF!</f>
        <v>#REF!</v>
      </c>
      <c r="K42" s="11" t="e">
        <f>#REF!</f>
        <v>#REF!</v>
      </c>
      <c r="L42" s="112" t="e">
        <f t="shared" si="0"/>
        <v>#REF!</v>
      </c>
    </row>
    <row r="43" spans="1:12" x14ac:dyDescent="0.25">
      <c r="A43" s="59" t="s">
        <v>17</v>
      </c>
      <c r="B43" s="29" t="s">
        <v>648</v>
      </c>
      <c r="C43" s="10" t="s">
        <v>647</v>
      </c>
      <c r="D43" s="57">
        <v>430195</v>
      </c>
      <c r="E43" s="12" t="s">
        <v>527</v>
      </c>
      <c r="F43" s="14">
        <v>2621</v>
      </c>
      <c r="G43" s="14">
        <f>VLOOKUP(B43,Indicadores_Exportacao!$A$8:$H$28,6,FALSE)</f>
        <v>0</v>
      </c>
      <c r="H43" s="111" t="e">
        <f>#REF!</f>
        <v>#REF!</v>
      </c>
      <c r="I43" s="111" t="e">
        <f>#REF!</f>
        <v>#REF!</v>
      </c>
      <c r="J43" s="11" t="e">
        <f>#REF!</f>
        <v>#REF!</v>
      </c>
      <c r="K43" s="11" t="e">
        <f>#REF!</f>
        <v>#REF!</v>
      </c>
      <c r="L43" s="112" t="e">
        <f t="shared" si="0"/>
        <v>#REF!</v>
      </c>
    </row>
    <row r="44" spans="1:12" x14ac:dyDescent="0.25">
      <c r="A44" s="59" t="s">
        <v>17</v>
      </c>
      <c r="B44" s="29" t="s">
        <v>726</v>
      </c>
      <c r="C44" s="10" t="s">
        <v>259</v>
      </c>
      <c r="D44" s="57">
        <v>430180</v>
      </c>
      <c r="E44" s="12" t="s">
        <v>526</v>
      </c>
      <c r="F44" s="14">
        <v>5013</v>
      </c>
      <c r="G44" s="14">
        <f>VLOOKUP(B44,Indicadores_Exportacao!$A$8:$H$28,6,FALSE)</f>
        <v>0</v>
      </c>
      <c r="H44" s="111" t="e">
        <f>#REF!</f>
        <v>#REF!</v>
      </c>
      <c r="I44" s="111" t="e">
        <f>#REF!</f>
        <v>#REF!</v>
      </c>
      <c r="J44" s="11" t="e">
        <f>#REF!</f>
        <v>#REF!</v>
      </c>
      <c r="K44" s="11" t="e">
        <f>#REF!</f>
        <v>#REF!</v>
      </c>
      <c r="L44" s="112" t="e">
        <f t="shared" si="0"/>
        <v>#REF!</v>
      </c>
    </row>
    <row r="45" spans="1:12" x14ac:dyDescent="0.25">
      <c r="A45" s="59" t="s">
        <v>17</v>
      </c>
      <c r="B45" s="29" t="s">
        <v>648</v>
      </c>
      <c r="C45" s="10" t="s">
        <v>259</v>
      </c>
      <c r="D45" s="57">
        <v>430200</v>
      </c>
      <c r="E45" s="12" t="s">
        <v>525</v>
      </c>
      <c r="F45" s="14">
        <v>10542</v>
      </c>
      <c r="G45" s="14">
        <f>VLOOKUP(B45,Indicadores_Exportacao!$A$8:$H$28,6,FALSE)</f>
        <v>0</v>
      </c>
      <c r="H45" s="111" t="e">
        <f>#REF!</f>
        <v>#REF!</v>
      </c>
      <c r="I45" s="111" t="e">
        <f>#REF!</f>
        <v>#REF!</v>
      </c>
      <c r="J45" s="11" t="e">
        <f>#REF!</f>
        <v>#REF!</v>
      </c>
      <c r="K45" s="11" t="e">
        <f>#REF!</f>
        <v>#REF!</v>
      </c>
      <c r="L45" s="112" t="e">
        <f t="shared" si="0"/>
        <v>#REF!</v>
      </c>
    </row>
    <row r="46" spans="1:12" x14ac:dyDescent="0.25">
      <c r="A46" s="59" t="s">
        <v>17</v>
      </c>
      <c r="B46" s="29" t="s">
        <v>557</v>
      </c>
      <c r="C46" s="10" t="s">
        <v>418</v>
      </c>
      <c r="D46" s="57">
        <v>430205</v>
      </c>
      <c r="E46" s="12" t="s">
        <v>524</v>
      </c>
      <c r="F46" s="14">
        <v>2271</v>
      </c>
      <c r="G46" s="14">
        <f>VLOOKUP(B46,Indicadores_Exportacao!$A$8:$H$28,6,FALSE)</f>
        <v>0</v>
      </c>
      <c r="H46" s="111" t="e">
        <f>#REF!</f>
        <v>#REF!</v>
      </c>
      <c r="I46" s="111" t="e">
        <f>#REF!</f>
        <v>#REF!</v>
      </c>
      <c r="J46" s="11" t="e">
        <f>#REF!</f>
        <v>#REF!</v>
      </c>
      <c r="K46" s="11" t="e">
        <f>#REF!</f>
        <v>#REF!</v>
      </c>
      <c r="L46" s="112" t="e">
        <f t="shared" si="0"/>
        <v>#REF!</v>
      </c>
    </row>
    <row r="47" spans="1:12" x14ac:dyDescent="0.25">
      <c r="A47" s="59" t="s">
        <v>21</v>
      </c>
      <c r="B47" s="29" t="s">
        <v>649</v>
      </c>
      <c r="C47" s="10" t="s">
        <v>470</v>
      </c>
      <c r="D47" s="57">
        <v>430210</v>
      </c>
      <c r="E47" s="12" t="s">
        <v>523</v>
      </c>
      <c r="F47" s="14">
        <v>121826</v>
      </c>
      <c r="G47" s="14">
        <f>VLOOKUP(B47,Indicadores_Exportacao!$A$8:$H$28,6,FALSE)</f>
        <v>0</v>
      </c>
      <c r="H47" s="111" t="e">
        <f>#REF!</f>
        <v>#REF!</v>
      </c>
      <c r="I47" s="111" t="e">
        <f>#REF!</f>
        <v>#REF!</v>
      </c>
      <c r="J47" s="11" t="e">
        <f>#REF!</f>
        <v>#REF!</v>
      </c>
      <c r="K47" s="11" t="e">
        <f>#REF!</f>
        <v>#REF!</v>
      </c>
      <c r="L47" s="112" t="e">
        <f t="shared" si="0"/>
        <v>#REF!</v>
      </c>
    </row>
    <row r="48" spans="1:12" x14ac:dyDescent="0.25">
      <c r="A48" s="59" t="s">
        <v>17</v>
      </c>
      <c r="B48" s="29" t="s">
        <v>646</v>
      </c>
      <c r="C48" s="10" t="s">
        <v>647</v>
      </c>
      <c r="D48" s="57">
        <v>430215</v>
      </c>
      <c r="E48" s="12" t="s">
        <v>522</v>
      </c>
      <c r="F48" s="14">
        <v>2064</v>
      </c>
      <c r="G48" s="14">
        <f>VLOOKUP(B48,Indicadores_Exportacao!$A$8:$H$28,6,FALSE)</f>
        <v>0</v>
      </c>
      <c r="H48" s="111" t="e">
        <f>#REF!</f>
        <v>#REF!</v>
      </c>
      <c r="I48" s="111" t="e">
        <f>#REF!</f>
        <v>#REF!</v>
      </c>
      <c r="J48" s="11" t="e">
        <f>#REF!</f>
        <v>#REF!</v>
      </c>
      <c r="K48" s="11" t="e">
        <f>#REF!</f>
        <v>#REF!</v>
      </c>
      <c r="L48" s="112" t="e">
        <f t="shared" si="0"/>
        <v>#REF!</v>
      </c>
    </row>
    <row r="49" spans="1:12" x14ac:dyDescent="0.25">
      <c r="A49" s="59" t="s">
        <v>12</v>
      </c>
      <c r="B49" s="29" t="s">
        <v>560</v>
      </c>
      <c r="C49" s="10" t="s">
        <v>194</v>
      </c>
      <c r="D49" s="57">
        <v>430220</v>
      </c>
      <c r="E49" s="12" t="s">
        <v>521</v>
      </c>
      <c r="F49" s="14">
        <v>7118</v>
      </c>
      <c r="G49" s="14">
        <f>VLOOKUP(B49,Indicadores_Exportacao!$A$8:$H$28,6,FALSE)</f>
        <v>0</v>
      </c>
      <c r="H49" s="111" t="e">
        <f>#REF!</f>
        <v>#REF!</v>
      </c>
      <c r="I49" s="111" t="e">
        <f>#REF!</f>
        <v>#REF!</v>
      </c>
      <c r="J49" s="11" t="e">
        <f>#REF!</f>
        <v>#REF!</v>
      </c>
      <c r="K49" s="11" t="e">
        <f>#REF!</f>
        <v>#REF!</v>
      </c>
      <c r="L49" s="112" t="e">
        <f t="shared" si="0"/>
        <v>#REF!</v>
      </c>
    </row>
    <row r="50" spans="1:12" x14ac:dyDescent="0.25">
      <c r="A50" s="59" t="s">
        <v>12</v>
      </c>
      <c r="B50" s="29" t="s">
        <v>564</v>
      </c>
      <c r="C50" s="10" t="s">
        <v>441</v>
      </c>
      <c r="D50" s="57">
        <v>430222</v>
      </c>
      <c r="E50" s="12" t="s">
        <v>520</v>
      </c>
      <c r="F50" s="14">
        <v>2519</v>
      </c>
      <c r="G50" s="14">
        <f>VLOOKUP(B50,Indicadores_Exportacao!$A$8:$H$28,6,FALSE)</f>
        <v>0</v>
      </c>
      <c r="H50" s="111" t="e">
        <f>#REF!</f>
        <v>#REF!</v>
      </c>
      <c r="I50" s="111" t="e">
        <f>#REF!</f>
        <v>#REF!</v>
      </c>
      <c r="J50" s="11" t="e">
        <f>#REF!</f>
        <v>#REF!</v>
      </c>
      <c r="K50" s="11" t="e">
        <f>#REF!</f>
        <v>#REF!</v>
      </c>
      <c r="L50" s="112" t="e">
        <f t="shared" si="0"/>
        <v>#REF!</v>
      </c>
    </row>
    <row r="51" spans="1:12" x14ac:dyDescent="0.25">
      <c r="A51" s="59" t="s">
        <v>12</v>
      </c>
      <c r="B51" s="29" t="s">
        <v>564</v>
      </c>
      <c r="C51" s="10" t="s">
        <v>441</v>
      </c>
      <c r="D51" s="57">
        <v>430223</v>
      </c>
      <c r="E51" s="12" t="s">
        <v>519</v>
      </c>
      <c r="F51" s="14">
        <v>2494</v>
      </c>
      <c r="G51" s="14">
        <f>VLOOKUP(B51,Indicadores_Exportacao!$A$8:$H$28,6,FALSE)</f>
        <v>0</v>
      </c>
      <c r="H51" s="111" t="e">
        <f>#REF!</f>
        <v>#REF!</v>
      </c>
      <c r="I51" s="111" t="e">
        <f>#REF!</f>
        <v>#REF!</v>
      </c>
      <c r="J51" s="11" t="e">
        <f>#REF!</f>
        <v>#REF!</v>
      </c>
      <c r="K51" s="11" t="e">
        <f>#REF!</f>
        <v>#REF!</v>
      </c>
      <c r="L51" s="112" t="e">
        <f t="shared" si="0"/>
        <v>#REF!</v>
      </c>
    </row>
    <row r="52" spans="1:12" x14ac:dyDescent="0.25">
      <c r="A52" s="59" t="s">
        <v>21</v>
      </c>
      <c r="B52" s="29" t="s">
        <v>649</v>
      </c>
      <c r="C52" s="10" t="s">
        <v>470</v>
      </c>
      <c r="D52" s="57">
        <v>430225</v>
      </c>
      <c r="E52" s="12" t="s">
        <v>518</v>
      </c>
      <c r="F52" s="14">
        <v>3014</v>
      </c>
      <c r="G52" s="14">
        <f>VLOOKUP(B52,Indicadores_Exportacao!$A$8:$H$28,6,FALSE)</f>
        <v>0</v>
      </c>
      <c r="H52" s="111" t="e">
        <f>#REF!</f>
        <v>#REF!</v>
      </c>
      <c r="I52" s="111" t="e">
        <f>#REF!</f>
        <v>#REF!</v>
      </c>
      <c r="J52" s="11" t="e">
        <f>#REF!</f>
        <v>#REF!</v>
      </c>
      <c r="K52" s="11" t="e">
        <f>#REF!</f>
        <v>#REF!</v>
      </c>
      <c r="L52" s="112" t="e">
        <f t="shared" si="0"/>
        <v>#REF!</v>
      </c>
    </row>
    <row r="53" spans="1:12" x14ac:dyDescent="0.25">
      <c r="A53" s="59" t="s">
        <v>21</v>
      </c>
      <c r="B53" s="29" t="s">
        <v>649</v>
      </c>
      <c r="C53" s="10" t="s">
        <v>470</v>
      </c>
      <c r="D53" s="57">
        <v>430230</v>
      </c>
      <c r="E53" s="12" t="s">
        <v>517</v>
      </c>
      <c r="F53" s="14">
        <v>11501</v>
      </c>
      <c r="G53" s="14">
        <f>VLOOKUP(B53,Indicadores_Exportacao!$A$8:$H$28,6,FALSE)</f>
        <v>0</v>
      </c>
      <c r="H53" s="111" t="e">
        <f>#REF!</f>
        <v>#REF!</v>
      </c>
      <c r="I53" s="111" t="e">
        <f>#REF!</f>
        <v>#REF!</v>
      </c>
      <c r="J53" s="11" t="e">
        <f>#REF!</f>
        <v>#REF!</v>
      </c>
      <c r="K53" s="11" t="e">
        <f>#REF!</f>
        <v>#REF!</v>
      </c>
      <c r="L53" s="112" t="e">
        <f t="shared" si="0"/>
        <v>#REF!</v>
      </c>
    </row>
    <row r="54" spans="1:12" x14ac:dyDescent="0.25">
      <c r="A54" s="59" t="s">
        <v>21</v>
      </c>
      <c r="B54" s="29" t="s">
        <v>649</v>
      </c>
      <c r="C54" s="10" t="s">
        <v>470</v>
      </c>
      <c r="D54" s="57">
        <v>430235</v>
      </c>
      <c r="E54" s="12" t="s">
        <v>516</v>
      </c>
      <c r="F54" s="14">
        <v>14145</v>
      </c>
      <c r="G54" s="14">
        <f>VLOOKUP(B54,Indicadores_Exportacao!$A$8:$H$28,6,FALSE)</f>
        <v>0</v>
      </c>
      <c r="H54" s="111" t="e">
        <f>#REF!</f>
        <v>#REF!</v>
      </c>
      <c r="I54" s="111" t="e">
        <f>#REF!</f>
        <v>#REF!</v>
      </c>
      <c r="J54" s="11" t="e">
        <f>#REF!</f>
        <v>#REF!</v>
      </c>
      <c r="K54" s="11" t="e">
        <f>#REF!</f>
        <v>#REF!</v>
      </c>
      <c r="L54" s="112" t="e">
        <f t="shared" si="0"/>
        <v>#REF!</v>
      </c>
    </row>
    <row r="55" spans="1:12" x14ac:dyDescent="0.25">
      <c r="A55" s="59" t="s">
        <v>17</v>
      </c>
      <c r="B55" s="29" t="s">
        <v>646</v>
      </c>
      <c r="C55" s="10" t="s">
        <v>647</v>
      </c>
      <c r="D55" s="57">
        <v>430237</v>
      </c>
      <c r="E55" s="12" t="s">
        <v>515</v>
      </c>
      <c r="F55" s="14">
        <v>2294</v>
      </c>
      <c r="G55" s="14">
        <f>VLOOKUP(B55,Indicadores_Exportacao!$A$8:$H$28,6,FALSE)</f>
        <v>0</v>
      </c>
      <c r="H55" s="111" t="e">
        <f>#REF!</f>
        <v>#REF!</v>
      </c>
      <c r="I55" s="111" t="e">
        <f>#REF!</f>
        <v>#REF!</v>
      </c>
      <c r="J55" s="11" t="e">
        <f>#REF!</f>
        <v>#REF!</v>
      </c>
      <c r="K55" s="11" t="e">
        <f>#REF!</f>
        <v>#REF!</v>
      </c>
      <c r="L55" s="112" t="e">
        <f t="shared" si="0"/>
        <v>#REF!</v>
      </c>
    </row>
    <row r="56" spans="1:12" x14ac:dyDescent="0.25">
      <c r="A56" s="59" t="s">
        <v>8</v>
      </c>
      <c r="B56" s="29" t="s">
        <v>650</v>
      </c>
      <c r="C56" s="10" t="s">
        <v>334</v>
      </c>
      <c r="D56" s="57">
        <v>430240</v>
      </c>
      <c r="E56" s="12" t="s">
        <v>514</v>
      </c>
      <c r="F56" s="14">
        <v>12739</v>
      </c>
      <c r="G56" s="14">
        <f>VLOOKUP(B56,Indicadores_Exportacao!$A$8:$H$28,6,FALSE)</f>
        <v>0</v>
      </c>
      <c r="H56" s="111" t="e">
        <f>#REF!</f>
        <v>#REF!</v>
      </c>
      <c r="I56" s="111" t="e">
        <f>#REF!</f>
        <v>#REF!</v>
      </c>
      <c r="J56" s="11" t="e">
        <f>#REF!</f>
        <v>#REF!</v>
      </c>
      <c r="K56" s="11" t="e">
        <f>#REF!</f>
        <v>#REF!</v>
      </c>
      <c r="L56" s="112" t="e">
        <f t="shared" si="0"/>
        <v>#REF!</v>
      </c>
    </row>
    <row r="57" spans="1:12" x14ac:dyDescent="0.25">
      <c r="A57" s="59" t="s">
        <v>8</v>
      </c>
      <c r="B57" s="29" t="s">
        <v>650</v>
      </c>
      <c r="C57" s="10" t="s">
        <v>334</v>
      </c>
      <c r="D57" s="57">
        <v>430245</v>
      </c>
      <c r="E57" s="12" t="s">
        <v>513</v>
      </c>
      <c r="F57" s="14">
        <v>7268</v>
      </c>
      <c r="G57" s="14">
        <f>VLOOKUP(B57,Indicadores_Exportacao!$A$8:$H$28,6,FALSE)</f>
        <v>0</v>
      </c>
      <c r="H57" s="111" t="e">
        <f>#REF!</f>
        <v>#REF!</v>
      </c>
      <c r="I57" s="111" t="e">
        <f>#REF!</f>
        <v>#REF!</v>
      </c>
      <c r="J57" s="11" t="e">
        <f>#REF!</f>
        <v>#REF!</v>
      </c>
      <c r="K57" s="11" t="e">
        <f>#REF!</f>
        <v>#REF!</v>
      </c>
      <c r="L57" s="112" t="e">
        <f t="shared" si="0"/>
        <v>#REF!</v>
      </c>
    </row>
    <row r="58" spans="1:12" x14ac:dyDescent="0.25">
      <c r="A58" s="59" t="s">
        <v>12</v>
      </c>
      <c r="B58" s="29" t="s">
        <v>566</v>
      </c>
      <c r="C58" s="10" t="s">
        <v>188</v>
      </c>
      <c r="D58" s="57">
        <v>430250</v>
      </c>
      <c r="E58" s="12" t="s">
        <v>512</v>
      </c>
      <c r="F58" s="14">
        <v>6375</v>
      </c>
      <c r="G58" s="14">
        <f>VLOOKUP(B58,Indicadores_Exportacao!$A$8:$H$28,6,FALSE)</f>
        <v>0</v>
      </c>
      <c r="H58" s="111" t="e">
        <f>#REF!</f>
        <v>#REF!</v>
      </c>
      <c r="I58" s="111" t="e">
        <f>#REF!</f>
        <v>#REF!</v>
      </c>
      <c r="J58" s="11" t="e">
        <f>#REF!</f>
        <v>#REF!</v>
      </c>
      <c r="K58" s="11" t="e">
        <f>#REF!</f>
        <v>#REF!</v>
      </c>
      <c r="L58" s="112" t="e">
        <f t="shared" si="0"/>
        <v>#REF!</v>
      </c>
    </row>
    <row r="59" spans="1:12" x14ac:dyDescent="0.25">
      <c r="A59" s="59" t="s">
        <v>12</v>
      </c>
      <c r="B59" s="29" t="s">
        <v>562</v>
      </c>
      <c r="C59" s="10" t="s">
        <v>364</v>
      </c>
      <c r="D59" s="57">
        <v>430258</v>
      </c>
      <c r="E59" s="12" t="s">
        <v>511</v>
      </c>
      <c r="F59" s="14">
        <v>2341</v>
      </c>
      <c r="G59" s="14">
        <f>VLOOKUP(B59,Indicadores_Exportacao!$A$8:$H$28,6,FALSE)</f>
        <v>0</v>
      </c>
      <c r="H59" s="111" t="e">
        <f>#REF!</f>
        <v>#REF!</v>
      </c>
      <c r="I59" s="111" t="e">
        <f>#REF!</f>
        <v>#REF!</v>
      </c>
      <c r="J59" s="11" t="e">
        <f>#REF!</f>
        <v>#REF!</v>
      </c>
      <c r="K59" s="11" t="e">
        <f>#REF!</f>
        <v>#REF!</v>
      </c>
      <c r="L59" s="112" t="e">
        <f t="shared" si="0"/>
        <v>#REF!</v>
      </c>
    </row>
    <row r="60" spans="1:12" x14ac:dyDescent="0.25">
      <c r="A60" s="59" t="s">
        <v>17</v>
      </c>
      <c r="B60" s="29" t="s">
        <v>646</v>
      </c>
      <c r="C60" s="10" t="s">
        <v>647</v>
      </c>
      <c r="D60" s="57">
        <v>430260</v>
      </c>
      <c r="E60" s="12" t="s">
        <v>510</v>
      </c>
      <c r="F60" s="14">
        <v>3731</v>
      </c>
      <c r="G60" s="14">
        <f>VLOOKUP(B60,Indicadores_Exportacao!$A$8:$H$28,6,FALSE)</f>
        <v>0</v>
      </c>
      <c r="H60" s="111" t="e">
        <f>#REF!</f>
        <v>#REF!</v>
      </c>
      <c r="I60" s="111" t="e">
        <f>#REF!</f>
        <v>#REF!</v>
      </c>
      <c r="J60" s="11" t="e">
        <f>#REF!</f>
        <v>#REF!</v>
      </c>
      <c r="K60" s="11" t="e">
        <f>#REF!</f>
        <v>#REF!</v>
      </c>
      <c r="L60" s="112" t="e">
        <f t="shared" si="0"/>
        <v>#REF!</v>
      </c>
    </row>
    <row r="61" spans="1:12" x14ac:dyDescent="0.25">
      <c r="A61" s="59" t="s">
        <v>4</v>
      </c>
      <c r="B61" s="29" t="s">
        <v>571</v>
      </c>
      <c r="C61" s="10" t="s">
        <v>486</v>
      </c>
      <c r="D61" s="57">
        <v>430265</v>
      </c>
      <c r="E61" s="12" t="s">
        <v>509</v>
      </c>
      <c r="F61" s="14">
        <v>5087</v>
      </c>
      <c r="G61" s="14">
        <f>VLOOKUP(B61,Indicadores_Exportacao!$A$8:$H$28,6,FALSE)</f>
        <v>0</v>
      </c>
      <c r="H61" s="111" t="e">
        <f>#REF!</f>
        <v>#REF!</v>
      </c>
      <c r="I61" s="111" t="e">
        <f>#REF!</f>
        <v>#REF!</v>
      </c>
      <c r="J61" s="11" t="e">
        <f>#REF!</f>
        <v>#REF!</v>
      </c>
      <c r="K61" s="11" t="e">
        <f>#REF!</f>
        <v>#REF!</v>
      </c>
      <c r="L61" s="112" t="e">
        <f t="shared" si="0"/>
        <v>#REF!</v>
      </c>
    </row>
    <row r="62" spans="1:12" x14ac:dyDescent="0.25">
      <c r="A62" s="59" t="s">
        <v>4</v>
      </c>
      <c r="B62" s="29" t="s">
        <v>726</v>
      </c>
      <c r="C62" s="10" t="s">
        <v>236</v>
      </c>
      <c r="D62" s="57">
        <v>430270</v>
      </c>
      <c r="E62" s="12" t="s">
        <v>508</v>
      </c>
      <c r="F62" s="14">
        <v>21137</v>
      </c>
      <c r="G62" s="14">
        <f>VLOOKUP(B62,Indicadores_Exportacao!$A$8:$H$28,6,FALSE)</f>
        <v>0</v>
      </c>
      <c r="H62" s="111" t="e">
        <f>#REF!</f>
        <v>#REF!</v>
      </c>
      <c r="I62" s="111" t="e">
        <f>#REF!</f>
        <v>#REF!</v>
      </c>
      <c r="J62" s="11" t="e">
        <f>#REF!</f>
        <v>#REF!</v>
      </c>
      <c r="K62" s="11" t="e">
        <f>#REF!</f>
        <v>#REF!</v>
      </c>
      <c r="L62" s="112" t="e">
        <f t="shared" si="0"/>
        <v>#REF!</v>
      </c>
    </row>
    <row r="63" spans="1:12" x14ac:dyDescent="0.25">
      <c r="A63" s="59" t="s">
        <v>8</v>
      </c>
      <c r="B63" s="29" t="s">
        <v>541</v>
      </c>
      <c r="C63" s="10" t="s">
        <v>505</v>
      </c>
      <c r="D63" s="57">
        <v>430280</v>
      </c>
      <c r="E63" s="12" t="s">
        <v>507</v>
      </c>
      <c r="F63" s="14">
        <v>33812</v>
      </c>
      <c r="G63" s="14">
        <f>VLOOKUP(B63,Indicadores_Exportacao!$A$8:$H$28,6,FALSE)</f>
        <v>0</v>
      </c>
      <c r="H63" s="111" t="e">
        <f>#REF!</f>
        <v>#REF!</v>
      </c>
      <c r="I63" s="111" t="e">
        <f>#REF!</f>
        <v>#REF!</v>
      </c>
      <c r="J63" s="11" t="e">
        <f>#REF!</f>
        <v>#REF!</v>
      </c>
      <c r="K63" s="11" t="e">
        <f>#REF!</f>
        <v>#REF!</v>
      </c>
      <c r="L63" s="112" t="e">
        <f t="shared" si="0"/>
        <v>#REF!</v>
      </c>
    </row>
    <row r="64" spans="1:12" x14ac:dyDescent="0.25">
      <c r="A64" s="59" t="s">
        <v>27</v>
      </c>
      <c r="B64" s="29" t="s">
        <v>644</v>
      </c>
      <c r="C64" s="10" t="s">
        <v>196</v>
      </c>
      <c r="D64" s="57">
        <v>430290</v>
      </c>
      <c r="E64" s="12" t="s">
        <v>506</v>
      </c>
      <c r="F64" s="14">
        <v>12493</v>
      </c>
      <c r="G64" s="14">
        <f>VLOOKUP(B64,Indicadores_Exportacao!$A$8:$H$28,6,FALSE)</f>
        <v>0</v>
      </c>
      <c r="H64" s="111" t="e">
        <f>#REF!</f>
        <v>#REF!</v>
      </c>
      <c r="I64" s="111" t="e">
        <f>#REF!</f>
        <v>#REF!</v>
      </c>
      <c r="J64" s="11" t="e">
        <f>#REF!</f>
        <v>#REF!</v>
      </c>
      <c r="K64" s="11" t="e">
        <f>#REF!</f>
        <v>#REF!</v>
      </c>
      <c r="L64" s="112" t="e">
        <f t="shared" si="0"/>
        <v>#REF!</v>
      </c>
    </row>
    <row r="65" spans="1:12" x14ac:dyDescent="0.25">
      <c r="A65" s="59" t="s">
        <v>8</v>
      </c>
      <c r="B65" s="29" t="s">
        <v>541</v>
      </c>
      <c r="C65" s="10" t="s">
        <v>505</v>
      </c>
      <c r="D65" s="57">
        <v>430300</v>
      </c>
      <c r="E65" s="12" t="s">
        <v>505</v>
      </c>
      <c r="F65" s="14">
        <v>83590</v>
      </c>
      <c r="G65" s="14">
        <f>VLOOKUP(B65,Indicadores_Exportacao!$A$8:$H$28,6,FALSE)</f>
        <v>0</v>
      </c>
      <c r="H65" s="111" t="e">
        <f>#REF!</f>
        <v>#REF!</v>
      </c>
      <c r="I65" s="111" t="e">
        <f>#REF!</f>
        <v>#REF!</v>
      </c>
      <c r="J65" s="11" t="e">
        <f>#REF!</f>
        <v>#REF!</v>
      </c>
      <c r="K65" s="11" t="e">
        <f>#REF!</f>
        <v>#REF!</v>
      </c>
      <c r="L65" s="112" t="e">
        <f t="shared" si="0"/>
        <v>#REF!</v>
      </c>
    </row>
    <row r="66" spans="1:12" x14ac:dyDescent="0.25">
      <c r="A66" s="59" t="s">
        <v>4</v>
      </c>
      <c r="B66" s="29" t="s">
        <v>727</v>
      </c>
      <c r="C66" s="10" t="s">
        <v>236</v>
      </c>
      <c r="D66" s="57">
        <v>430310</v>
      </c>
      <c r="E66" s="12" t="s">
        <v>504</v>
      </c>
      <c r="F66" s="14">
        <v>133657</v>
      </c>
      <c r="G66" s="14">
        <f>VLOOKUP(B66,Indicadores_Exportacao!$A$8:$H$28,6,FALSE)</f>
        <v>0</v>
      </c>
      <c r="H66" s="111" t="e">
        <f>#REF!</f>
        <v>#REF!</v>
      </c>
      <c r="I66" s="111" t="e">
        <f>#REF!</f>
        <v>#REF!</v>
      </c>
      <c r="J66" s="11" t="e">
        <f>#REF!</f>
        <v>#REF!</v>
      </c>
      <c r="K66" s="11" t="e">
        <f>#REF!</f>
        <v>#REF!</v>
      </c>
      <c r="L66" s="112" t="e">
        <f t="shared" si="0"/>
        <v>#REF!</v>
      </c>
    </row>
    <row r="67" spans="1:12" x14ac:dyDescent="0.25">
      <c r="A67" s="59" t="s">
        <v>17</v>
      </c>
      <c r="B67" s="29" t="s">
        <v>648</v>
      </c>
      <c r="C67" s="10" t="s">
        <v>259</v>
      </c>
      <c r="D67" s="57">
        <v>430320</v>
      </c>
      <c r="E67" s="12" t="s">
        <v>503</v>
      </c>
      <c r="F67" s="14">
        <v>5094</v>
      </c>
      <c r="G67" s="14">
        <f>VLOOKUP(B67,Indicadores_Exportacao!$A$8:$H$28,6,FALSE)</f>
        <v>0</v>
      </c>
      <c r="H67" s="111" t="e">
        <f>#REF!</f>
        <v>#REF!</v>
      </c>
      <c r="I67" s="111" t="e">
        <f>#REF!</f>
        <v>#REF!</v>
      </c>
      <c r="J67" s="11" t="e">
        <f>#REF!</f>
        <v>#REF!</v>
      </c>
      <c r="K67" s="11" t="e">
        <f>#REF!</f>
        <v>#REF!</v>
      </c>
      <c r="L67" s="112" t="e">
        <f t="shared" si="0"/>
        <v>#REF!</v>
      </c>
    </row>
    <row r="68" spans="1:12" x14ac:dyDescent="0.25">
      <c r="A68" s="59" t="s">
        <v>12</v>
      </c>
      <c r="B68" s="29" t="s">
        <v>566</v>
      </c>
      <c r="C68" s="10" t="s">
        <v>188</v>
      </c>
      <c r="D68" s="57">
        <v>430330</v>
      </c>
      <c r="E68" s="12" t="s">
        <v>502</v>
      </c>
      <c r="F68" s="14">
        <v>5081</v>
      </c>
      <c r="G68" s="14">
        <f>VLOOKUP(B68,Indicadores_Exportacao!$A$8:$H$28,6,FALSE)</f>
        <v>0</v>
      </c>
      <c r="H68" s="111" t="e">
        <f>#REF!</f>
        <v>#REF!</v>
      </c>
      <c r="I68" s="111" t="e">
        <f>#REF!</f>
        <v>#REF!</v>
      </c>
      <c r="J68" s="11" t="e">
        <f>#REF!</f>
        <v>#REF!</v>
      </c>
      <c r="K68" s="11" t="e">
        <f>#REF!</f>
        <v>#REF!</v>
      </c>
      <c r="L68" s="112" t="e">
        <f t="shared" si="0"/>
        <v>#REF!</v>
      </c>
    </row>
    <row r="69" spans="1:12" x14ac:dyDescent="0.25">
      <c r="A69" s="59" t="s">
        <v>17</v>
      </c>
      <c r="B69" s="29" t="s">
        <v>646</v>
      </c>
      <c r="C69" s="10" t="s">
        <v>647</v>
      </c>
      <c r="D69" s="57">
        <v>430340</v>
      </c>
      <c r="E69" s="12" t="s">
        <v>501</v>
      </c>
      <c r="F69" s="14">
        <v>4872</v>
      </c>
      <c r="G69" s="14">
        <f>VLOOKUP(B69,Indicadores_Exportacao!$A$8:$H$28,6,FALSE)</f>
        <v>0</v>
      </c>
      <c r="H69" s="111" t="e">
        <f>#REF!</f>
        <v>#REF!</v>
      </c>
      <c r="I69" s="111" t="e">
        <f>#REF!</f>
        <v>#REF!</v>
      </c>
      <c r="J69" s="11" t="e">
        <f>#REF!</f>
        <v>#REF!</v>
      </c>
      <c r="K69" s="11" t="e">
        <f>#REF!</f>
        <v>#REF!</v>
      </c>
      <c r="L69" s="112" t="e">
        <f t="shared" si="0"/>
        <v>#REF!</v>
      </c>
    </row>
    <row r="70" spans="1:12" x14ac:dyDescent="0.25">
      <c r="A70" s="59" t="s">
        <v>4</v>
      </c>
      <c r="B70" s="29" t="s">
        <v>726</v>
      </c>
      <c r="C70" s="10" t="s">
        <v>236</v>
      </c>
      <c r="D70" s="57">
        <v>430350</v>
      </c>
      <c r="E70" s="12" t="s">
        <v>500</v>
      </c>
      <c r="F70" s="14">
        <v>65268</v>
      </c>
      <c r="G70" s="14">
        <f>VLOOKUP(B70,Indicadores_Exportacao!$A$8:$H$28,6,FALSE)</f>
        <v>0</v>
      </c>
      <c r="H70" s="111" t="e">
        <f>#REF!</f>
        <v>#REF!</v>
      </c>
      <c r="I70" s="111" t="e">
        <f>#REF!</f>
        <v>#REF!</v>
      </c>
      <c r="J70" s="11" t="e">
        <f>#REF!</f>
        <v>#REF!</v>
      </c>
      <c r="K70" s="11" t="e">
        <f>#REF!</f>
        <v>#REF!</v>
      </c>
      <c r="L70" s="112" t="e">
        <f t="shared" ref="L70:L133" si="1">SUM(H70:K70)</f>
        <v>#REF!</v>
      </c>
    </row>
    <row r="71" spans="1:12" x14ac:dyDescent="0.25">
      <c r="A71" s="59" t="s">
        <v>17</v>
      </c>
      <c r="B71" s="29" t="s">
        <v>648</v>
      </c>
      <c r="C71" s="10" t="s">
        <v>259</v>
      </c>
      <c r="D71" s="57">
        <v>430355</v>
      </c>
      <c r="E71" s="12" t="s">
        <v>499</v>
      </c>
      <c r="F71" s="14">
        <v>2899</v>
      </c>
      <c r="G71" s="14">
        <f>VLOOKUP(B71,Indicadores_Exportacao!$A$8:$H$28,6,FALSE)</f>
        <v>0</v>
      </c>
      <c r="H71" s="111" t="e">
        <f>#REF!</f>
        <v>#REF!</v>
      </c>
      <c r="I71" s="111" t="e">
        <f>#REF!</f>
        <v>#REF!</v>
      </c>
      <c r="J71" s="11" t="e">
        <f>#REF!</f>
        <v>#REF!</v>
      </c>
      <c r="K71" s="11" t="e">
        <f>#REF!</f>
        <v>#REF!</v>
      </c>
      <c r="L71" s="112" t="e">
        <f t="shared" si="1"/>
        <v>#REF!</v>
      </c>
    </row>
    <row r="72" spans="1:12" x14ac:dyDescent="0.25">
      <c r="A72" s="59" t="s">
        <v>4</v>
      </c>
      <c r="B72" s="29" t="s">
        <v>575</v>
      </c>
      <c r="C72" s="10" t="s">
        <v>112</v>
      </c>
      <c r="D72" s="57">
        <v>430360</v>
      </c>
      <c r="E72" s="12" t="s">
        <v>498</v>
      </c>
      <c r="F72" s="14">
        <v>6292</v>
      </c>
      <c r="G72" s="14">
        <f>VLOOKUP(B72,Indicadores_Exportacao!$A$8:$H$28,6,FALSE)</f>
        <v>0</v>
      </c>
      <c r="H72" s="111" t="e">
        <f>#REF!</f>
        <v>#REF!</v>
      </c>
      <c r="I72" s="111" t="e">
        <f>#REF!</f>
        <v>#REF!</v>
      </c>
      <c r="J72" s="11" t="e">
        <f>#REF!</f>
        <v>#REF!</v>
      </c>
      <c r="K72" s="11" t="e">
        <f>#REF!</f>
        <v>#REF!</v>
      </c>
      <c r="L72" s="112" t="e">
        <f t="shared" si="1"/>
        <v>#REF!</v>
      </c>
    </row>
    <row r="73" spans="1:12" x14ac:dyDescent="0.25">
      <c r="A73" s="59" t="s">
        <v>21</v>
      </c>
      <c r="B73" s="29" t="s">
        <v>649</v>
      </c>
      <c r="C73" s="10" t="s">
        <v>470</v>
      </c>
      <c r="D73" s="57">
        <v>430367</v>
      </c>
      <c r="E73" s="12" t="s">
        <v>497</v>
      </c>
      <c r="F73" s="14">
        <v>3310</v>
      </c>
      <c r="G73" s="14">
        <f>VLOOKUP(B73,Indicadores_Exportacao!$A$8:$H$28,6,FALSE)</f>
        <v>0</v>
      </c>
      <c r="H73" s="111" t="e">
        <f>#REF!</f>
        <v>#REF!</v>
      </c>
      <c r="I73" s="111" t="e">
        <f>#REF!</f>
        <v>#REF!</v>
      </c>
      <c r="J73" s="11" t="e">
        <f>#REF!</f>
        <v>#REF!</v>
      </c>
      <c r="K73" s="11" t="e">
        <f>#REF!</f>
        <v>#REF!</v>
      </c>
      <c r="L73" s="112" t="e">
        <f t="shared" si="1"/>
        <v>#REF!</v>
      </c>
    </row>
    <row r="74" spans="1:12" x14ac:dyDescent="0.25">
      <c r="A74" s="59" t="s">
        <v>12</v>
      </c>
      <c r="B74" s="29" t="s">
        <v>560</v>
      </c>
      <c r="C74" s="10" t="s">
        <v>194</v>
      </c>
      <c r="D74" s="57">
        <v>430370</v>
      </c>
      <c r="E74" s="12" t="s">
        <v>496</v>
      </c>
      <c r="F74" s="14">
        <v>6181</v>
      </c>
      <c r="G74" s="14">
        <f>VLOOKUP(B74,Indicadores_Exportacao!$A$8:$H$28,6,FALSE)</f>
        <v>0</v>
      </c>
      <c r="H74" s="111" t="e">
        <f>#REF!</f>
        <v>#REF!</v>
      </c>
      <c r="I74" s="111" t="e">
        <f>#REF!</f>
        <v>#REF!</v>
      </c>
      <c r="J74" s="11" t="e">
        <f>#REF!</f>
        <v>#REF!</v>
      </c>
      <c r="K74" s="11" t="e">
        <f>#REF!</f>
        <v>#REF!</v>
      </c>
      <c r="L74" s="112" t="e">
        <f t="shared" si="1"/>
        <v>#REF!</v>
      </c>
    </row>
    <row r="75" spans="1:12" x14ac:dyDescent="0.25">
      <c r="A75" s="59" t="s">
        <v>17</v>
      </c>
      <c r="B75" s="29" t="s">
        <v>557</v>
      </c>
      <c r="C75" s="10" t="s">
        <v>418</v>
      </c>
      <c r="D75" s="57">
        <v>430380</v>
      </c>
      <c r="E75" s="12" t="s">
        <v>495</v>
      </c>
      <c r="F75" s="14">
        <v>5852</v>
      </c>
      <c r="G75" s="14">
        <f>VLOOKUP(B75,Indicadores_Exportacao!$A$8:$H$28,6,FALSE)</f>
        <v>0</v>
      </c>
      <c r="H75" s="111" t="e">
        <f>#REF!</f>
        <v>#REF!</v>
      </c>
      <c r="I75" s="111" t="e">
        <f>#REF!</f>
        <v>#REF!</v>
      </c>
      <c r="J75" s="11" t="e">
        <f>#REF!</f>
        <v>#REF!</v>
      </c>
      <c r="K75" s="11" t="e">
        <f>#REF!</f>
        <v>#REF!</v>
      </c>
      <c r="L75" s="112" t="e">
        <f t="shared" si="1"/>
        <v>#REF!</v>
      </c>
    </row>
    <row r="76" spans="1:12" x14ac:dyDescent="0.25">
      <c r="A76" s="59" t="s">
        <v>4</v>
      </c>
      <c r="B76" s="29" t="s">
        <v>573</v>
      </c>
      <c r="C76" s="10" t="s">
        <v>276</v>
      </c>
      <c r="D76" s="57">
        <v>430390</v>
      </c>
      <c r="E76" s="12" t="s">
        <v>494</v>
      </c>
      <c r="F76" s="14">
        <v>65218</v>
      </c>
      <c r="G76" s="14">
        <f>VLOOKUP(B76,Indicadores_Exportacao!$A$8:$H$28,6,FALSE)</f>
        <v>0</v>
      </c>
      <c r="H76" s="111" t="e">
        <f>#REF!</f>
        <v>#REF!</v>
      </c>
      <c r="I76" s="111" t="e">
        <f>#REF!</f>
        <v>#REF!</v>
      </c>
      <c r="J76" s="11" t="e">
        <f>#REF!</f>
        <v>#REF!</v>
      </c>
      <c r="K76" s="11" t="e">
        <f>#REF!</f>
        <v>#REF!</v>
      </c>
      <c r="L76" s="112" t="e">
        <f t="shared" si="1"/>
        <v>#REF!</v>
      </c>
    </row>
    <row r="77" spans="1:12" x14ac:dyDescent="0.25">
      <c r="A77" s="59" t="s">
        <v>12</v>
      </c>
      <c r="B77" s="29" t="s">
        <v>562</v>
      </c>
      <c r="C77" s="10" t="s">
        <v>364</v>
      </c>
      <c r="D77" s="57">
        <v>430400</v>
      </c>
      <c r="E77" s="12" t="s">
        <v>493</v>
      </c>
      <c r="F77" s="14">
        <v>5207</v>
      </c>
      <c r="G77" s="14">
        <f>VLOOKUP(B77,Indicadores_Exportacao!$A$8:$H$28,6,FALSE)</f>
        <v>0</v>
      </c>
      <c r="H77" s="111" t="e">
        <f>#REF!</f>
        <v>#REF!</v>
      </c>
      <c r="I77" s="111" t="e">
        <f>#REF!</f>
        <v>#REF!</v>
      </c>
      <c r="J77" s="11" t="e">
        <f>#REF!</f>
        <v>#REF!</v>
      </c>
      <c r="K77" s="11" t="e">
        <f>#REF!</f>
        <v>#REF!</v>
      </c>
      <c r="L77" s="112" t="e">
        <f t="shared" si="1"/>
        <v>#REF!</v>
      </c>
    </row>
    <row r="78" spans="1:12" x14ac:dyDescent="0.25">
      <c r="A78" s="59" t="s">
        <v>17</v>
      </c>
      <c r="B78" s="29" t="s">
        <v>648</v>
      </c>
      <c r="C78" s="10" t="s">
        <v>259</v>
      </c>
      <c r="D78" s="57">
        <v>430410</v>
      </c>
      <c r="E78" s="12" t="s">
        <v>492</v>
      </c>
      <c r="F78" s="14">
        <v>3774</v>
      </c>
      <c r="G78" s="14">
        <f>VLOOKUP(B78,Indicadores_Exportacao!$A$8:$H$28,6,FALSE)</f>
        <v>0</v>
      </c>
      <c r="H78" s="111" t="e">
        <f>#REF!</f>
        <v>#REF!</v>
      </c>
      <c r="I78" s="111" t="e">
        <f>#REF!</f>
        <v>#REF!</v>
      </c>
      <c r="J78" s="11" t="e">
        <f>#REF!</f>
        <v>#REF!</v>
      </c>
      <c r="K78" s="11" t="e">
        <f>#REF!</f>
        <v>#REF!</v>
      </c>
      <c r="L78" s="112" t="e">
        <f t="shared" si="1"/>
        <v>#REF!</v>
      </c>
    </row>
    <row r="79" spans="1:12" x14ac:dyDescent="0.25">
      <c r="A79" s="59" t="s">
        <v>8</v>
      </c>
      <c r="B79" s="29" t="s">
        <v>539</v>
      </c>
      <c r="C79" s="10" t="s">
        <v>198</v>
      </c>
      <c r="D79" s="57">
        <v>430420</v>
      </c>
      <c r="E79" s="12" t="s">
        <v>491</v>
      </c>
      <c r="F79" s="14">
        <v>30649</v>
      </c>
      <c r="G79" s="14">
        <f>VLOOKUP(B79,Indicadores_Exportacao!$A$8:$H$28,6,FALSE)</f>
        <v>0</v>
      </c>
      <c r="H79" s="111" t="e">
        <f>#REF!</f>
        <v>#REF!</v>
      </c>
      <c r="I79" s="111" t="e">
        <f>#REF!</f>
        <v>#REF!</v>
      </c>
      <c r="J79" s="11" t="e">
        <f>#REF!</f>
        <v>#REF!</v>
      </c>
      <c r="K79" s="11" t="e">
        <f>#REF!</f>
        <v>#REF!</v>
      </c>
      <c r="L79" s="112" t="e">
        <f t="shared" si="1"/>
        <v>#REF!</v>
      </c>
    </row>
    <row r="80" spans="1:12" x14ac:dyDescent="0.25">
      <c r="A80" s="59" t="s">
        <v>12</v>
      </c>
      <c r="B80" s="29" t="s">
        <v>560</v>
      </c>
      <c r="C80" s="10" t="s">
        <v>194</v>
      </c>
      <c r="D80" s="57">
        <v>430430</v>
      </c>
      <c r="E80" s="12" t="s">
        <v>490</v>
      </c>
      <c r="F80" s="14">
        <v>6587</v>
      </c>
      <c r="G80" s="14">
        <f>VLOOKUP(B80,Indicadores_Exportacao!$A$8:$H$28,6,FALSE)</f>
        <v>0</v>
      </c>
      <c r="H80" s="111" t="e">
        <f>#REF!</f>
        <v>#REF!</v>
      </c>
      <c r="I80" s="111" t="e">
        <f>#REF!</f>
        <v>#REF!</v>
      </c>
      <c r="J80" s="11" t="e">
        <f>#REF!</f>
        <v>#REF!</v>
      </c>
      <c r="K80" s="11" t="e">
        <f>#REF!</f>
        <v>#REF!</v>
      </c>
      <c r="L80" s="112" t="e">
        <f t="shared" si="1"/>
        <v>#REF!</v>
      </c>
    </row>
    <row r="81" spans="1:12" x14ac:dyDescent="0.25">
      <c r="A81" s="59" t="s">
        <v>71</v>
      </c>
      <c r="B81" s="29" t="s">
        <v>548</v>
      </c>
      <c r="C81" s="10" t="s">
        <v>537</v>
      </c>
      <c r="D81" s="57">
        <v>430435</v>
      </c>
      <c r="E81" s="12" t="s">
        <v>489</v>
      </c>
      <c r="F81" s="14">
        <v>9450</v>
      </c>
      <c r="G81" s="14">
        <f>VLOOKUP(B81,Indicadores_Exportacao!$A$8:$H$28,6,FALSE)</f>
        <v>0</v>
      </c>
      <c r="H81" s="111" t="e">
        <f>#REF!</f>
        <v>#REF!</v>
      </c>
      <c r="I81" s="111" t="e">
        <f>#REF!</f>
        <v>#REF!</v>
      </c>
      <c r="J81" s="11" t="e">
        <f>#REF!</f>
        <v>#REF!</v>
      </c>
      <c r="K81" s="11" t="e">
        <f>#REF!</f>
        <v>#REF!</v>
      </c>
      <c r="L81" s="112" t="e">
        <f t="shared" si="1"/>
        <v>#REF!</v>
      </c>
    </row>
    <row r="82" spans="1:12" x14ac:dyDescent="0.25">
      <c r="A82" s="59" t="s">
        <v>21</v>
      </c>
      <c r="B82" s="29" t="s">
        <v>649</v>
      </c>
      <c r="C82" s="10" t="s">
        <v>470</v>
      </c>
      <c r="D82" s="57">
        <v>430440</v>
      </c>
      <c r="E82" s="12" t="s">
        <v>488</v>
      </c>
      <c r="F82" s="14">
        <v>45054</v>
      </c>
      <c r="G82" s="14">
        <f>VLOOKUP(B82,Indicadores_Exportacao!$A$8:$H$28,6,FALSE)</f>
        <v>0</v>
      </c>
      <c r="H82" s="111" t="e">
        <f>#REF!</f>
        <v>#REF!</v>
      </c>
      <c r="I82" s="111" t="e">
        <f>#REF!</f>
        <v>#REF!</v>
      </c>
      <c r="J82" s="11" t="e">
        <f>#REF!</f>
        <v>#REF!</v>
      </c>
      <c r="K82" s="11" t="e">
        <f>#REF!</f>
        <v>#REF!</v>
      </c>
      <c r="L82" s="112" t="e">
        <f t="shared" si="1"/>
        <v>#REF!</v>
      </c>
    </row>
    <row r="83" spans="1:12" x14ac:dyDescent="0.25">
      <c r="A83" s="59" t="s">
        <v>71</v>
      </c>
      <c r="B83" s="29" t="s">
        <v>550</v>
      </c>
      <c r="C83" s="10" t="s">
        <v>252</v>
      </c>
      <c r="D83" s="57">
        <v>430450</v>
      </c>
      <c r="E83" s="12" t="s">
        <v>487</v>
      </c>
      <c r="F83" s="14">
        <v>53121</v>
      </c>
      <c r="G83" s="14">
        <f>VLOOKUP(B83,Indicadores_Exportacao!$A$8:$H$28,6,FALSE)</f>
        <v>0</v>
      </c>
      <c r="H83" s="111" t="e">
        <f>#REF!</f>
        <v>#REF!</v>
      </c>
      <c r="I83" s="111" t="e">
        <f>#REF!</f>
        <v>#REF!</v>
      </c>
      <c r="J83" s="11" t="e">
        <f>#REF!</f>
        <v>#REF!</v>
      </c>
      <c r="K83" s="11" t="e">
        <f>#REF!</f>
        <v>#REF!</v>
      </c>
      <c r="L83" s="112" t="e">
        <f t="shared" si="1"/>
        <v>#REF!</v>
      </c>
    </row>
    <row r="84" spans="1:12" x14ac:dyDescent="0.25">
      <c r="A84" s="59" t="s">
        <v>4</v>
      </c>
      <c r="B84" s="29" t="s">
        <v>571</v>
      </c>
      <c r="C84" s="10" t="s">
        <v>486</v>
      </c>
      <c r="D84" s="57">
        <v>430460</v>
      </c>
      <c r="E84" s="12" t="s">
        <v>486</v>
      </c>
      <c r="F84" s="14">
        <v>357168</v>
      </c>
      <c r="G84" s="14">
        <f>VLOOKUP(B84,Indicadores_Exportacao!$A$8:$H$28,6,FALSE)</f>
        <v>0</v>
      </c>
      <c r="H84" s="111" t="e">
        <f>#REF!</f>
        <v>#REF!</v>
      </c>
      <c r="I84" s="111" t="e">
        <f>#REF!</f>
        <v>#REF!</v>
      </c>
      <c r="J84" s="11" t="e">
        <f>#REF!</f>
        <v>#REF!</v>
      </c>
      <c r="K84" s="11" t="e">
        <f>#REF!</f>
        <v>#REF!</v>
      </c>
      <c r="L84" s="112" t="e">
        <f t="shared" si="1"/>
        <v>#REF!</v>
      </c>
    </row>
    <row r="85" spans="1:12" x14ac:dyDescent="0.25">
      <c r="A85" s="59" t="s">
        <v>8</v>
      </c>
      <c r="B85" s="29" t="s">
        <v>650</v>
      </c>
      <c r="C85" s="10" t="s">
        <v>334</v>
      </c>
      <c r="D85" s="57">
        <v>430461</v>
      </c>
      <c r="E85" s="12" t="s">
        <v>485</v>
      </c>
      <c r="F85" s="14">
        <v>1705</v>
      </c>
      <c r="G85" s="14">
        <f>VLOOKUP(B85,Indicadores_Exportacao!$A$8:$H$28,6,FALSE)</f>
        <v>0</v>
      </c>
      <c r="H85" s="111" t="e">
        <f>#REF!</f>
        <v>#REF!</v>
      </c>
      <c r="I85" s="111" t="e">
        <f>#REF!</f>
        <v>#REF!</v>
      </c>
      <c r="J85" s="11" t="e">
        <f>#REF!</f>
        <v>#REF!</v>
      </c>
      <c r="K85" s="11" t="e">
        <f>#REF!</f>
        <v>#REF!</v>
      </c>
      <c r="L85" s="112" t="e">
        <f t="shared" si="1"/>
        <v>#REF!</v>
      </c>
    </row>
    <row r="86" spans="1:12" x14ac:dyDescent="0.25">
      <c r="A86" s="59" t="s">
        <v>17</v>
      </c>
      <c r="B86" s="29" t="s">
        <v>648</v>
      </c>
      <c r="C86" s="10" t="s">
        <v>259</v>
      </c>
      <c r="D86" s="57">
        <v>430462</v>
      </c>
      <c r="E86" s="12" t="s">
        <v>484</v>
      </c>
      <c r="F86" s="14">
        <v>2015</v>
      </c>
      <c r="G86" s="14">
        <f>VLOOKUP(B86,Indicadores_Exportacao!$A$8:$H$28,6,FALSE)</f>
        <v>0</v>
      </c>
      <c r="H86" s="111" t="e">
        <f>#REF!</f>
        <v>#REF!</v>
      </c>
      <c r="I86" s="111" t="e">
        <f>#REF!</f>
        <v>#REF!</v>
      </c>
      <c r="J86" s="11" t="e">
        <f>#REF!</f>
        <v>#REF!</v>
      </c>
      <c r="K86" s="11" t="e">
        <f>#REF!</f>
        <v>#REF!</v>
      </c>
      <c r="L86" s="112" t="e">
        <f t="shared" si="1"/>
        <v>#REF!</v>
      </c>
    </row>
    <row r="87" spans="1:12" x14ac:dyDescent="0.25">
      <c r="A87" s="59" t="s">
        <v>4</v>
      </c>
      <c r="B87" s="29" t="s">
        <v>645</v>
      </c>
      <c r="C87" s="10" t="s">
        <v>483</v>
      </c>
      <c r="D87" s="57">
        <v>430463</v>
      </c>
      <c r="E87" s="12" t="s">
        <v>483</v>
      </c>
      <c r="F87" s="14">
        <v>52685</v>
      </c>
      <c r="G87" s="14">
        <f>VLOOKUP(B87,Indicadores_Exportacao!$A$8:$H$28,6,FALSE)</f>
        <v>0</v>
      </c>
      <c r="H87" s="111" t="e">
        <f>#REF!</f>
        <v>#REF!</v>
      </c>
      <c r="I87" s="111" t="e">
        <f>#REF!</f>
        <v>#REF!</v>
      </c>
      <c r="J87" s="11" t="e">
        <f>#REF!</f>
        <v>#REF!</v>
      </c>
      <c r="K87" s="11" t="e">
        <f>#REF!</f>
        <v>#REF!</v>
      </c>
      <c r="L87" s="112" t="e">
        <f t="shared" si="1"/>
        <v>#REF!</v>
      </c>
    </row>
    <row r="88" spans="1:12" x14ac:dyDescent="0.25">
      <c r="A88" s="59" t="s">
        <v>27</v>
      </c>
      <c r="B88" s="29" t="s">
        <v>644</v>
      </c>
      <c r="C88" s="10" t="s">
        <v>196</v>
      </c>
      <c r="D88" s="57">
        <v>430465</v>
      </c>
      <c r="E88" s="12" t="s">
        <v>482</v>
      </c>
      <c r="F88" s="14">
        <v>3233</v>
      </c>
      <c r="G88" s="14">
        <f>VLOOKUP(B88,Indicadores_Exportacao!$A$8:$H$28,6,FALSE)</f>
        <v>0</v>
      </c>
      <c r="H88" s="111" t="e">
        <f>#REF!</f>
        <v>#REF!</v>
      </c>
      <c r="I88" s="111" t="e">
        <f>#REF!</f>
        <v>#REF!</v>
      </c>
      <c r="J88" s="11" t="e">
        <f>#REF!</f>
        <v>#REF!</v>
      </c>
      <c r="K88" s="11" t="e">
        <f>#REF!</f>
        <v>#REF!</v>
      </c>
      <c r="L88" s="112" t="e">
        <f t="shared" si="1"/>
        <v>#REF!</v>
      </c>
    </row>
    <row r="89" spans="1:12" x14ac:dyDescent="0.25">
      <c r="A89" s="59" t="s">
        <v>71</v>
      </c>
      <c r="B89" s="29" t="s">
        <v>550</v>
      </c>
      <c r="C89" s="10" t="s">
        <v>252</v>
      </c>
      <c r="D89" s="57">
        <v>430466</v>
      </c>
      <c r="E89" s="12" t="s">
        <v>481</v>
      </c>
      <c r="F89" s="14">
        <v>26524</v>
      </c>
      <c r="G89" s="14">
        <f>VLOOKUP(B89,Indicadores_Exportacao!$A$8:$H$28,6,FALSE)</f>
        <v>0</v>
      </c>
      <c r="H89" s="111" t="e">
        <f>#REF!</f>
        <v>#REF!</v>
      </c>
      <c r="I89" s="111" t="e">
        <f>#REF!</f>
        <v>#REF!</v>
      </c>
      <c r="J89" s="11" t="e">
        <f>#REF!</f>
        <v>#REF!</v>
      </c>
      <c r="K89" s="11" t="e">
        <f>#REF!</f>
        <v>#REF!</v>
      </c>
      <c r="L89" s="112" t="e">
        <f t="shared" si="1"/>
        <v>#REF!</v>
      </c>
    </row>
    <row r="90" spans="1:12" x14ac:dyDescent="0.25">
      <c r="A90" s="59" t="s">
        <v>4</v>
      </c>
      <c r="B90" s="29" t="s">
        <v>571</v>
      </c>
      <c r="C90" s="10" t="s">
        <v>486</v>
      </c>
      <c r="D90" s="57">
        <v>430468</v>
      </c>
      <c r="E90" s="12" t="s">
        <v>480</v>
      </c>
      <c r="F90" s="14">
        <v>12559</v>
      </c>
      <c r="G90" s="14">
        <f>VLOOKUP(B90,Indicadores_Exportacao!$A$8:$H$28,6,FALSE)</f>
        <v>0</v>
      </c>
      <c r="H90" s="111" t="e">
        <f>#REF!</f>
        <v>#REF!</v>
      </c>
      <c r="I90" s="111" t="e">
        <f>#REF!</f>
        <v>#REF!</v>
      </c>
      <c r="J90" s="11" t="e">
        <f>#REF!</f>
        <v>#REF!</v>
      </c>
      <c r="K90" s="11" t="e">
        <f>#REF!</f>
        <v>#REF!</v>
      </c>
      <c r="L90" s="112" t="e">
        <f t="shared" si="1"/>
        <v>#REF!</v>
      </c>
    </row>
    <row r="91" spans="1:12" x14ac:dyDescent="0.25">
      <c r="A91" s="59" t="s">
        <v>8</v>
      </c>
      <c r="B91" s="29" t="s">
        <v>650</v>
      </c>
      <c r="C91" s="10" t="s">
        <v>334</v>
      </c>
      <c r="D91" s="57">
        <v>430469</v>
      </c>
      <c r="E91" s="12" t="s">
        <v>479</v>
      </c>
      <c r="F91" s="14">
        <v>3090</v>
      </c>
      <c r="G91" s="14">
        <f>VLOOKUP(B91,Indicadores_Exportacao!$A$8:$H$28,6,FALSE)</f>
        <v>0</v>
      </c>
      <c r="H91" s="111" t="e">
        <f>#REF!</f>
        <v>#REF!</v>
      </c>
      <c r="I91" s="111" t="e">
        <f>#REF!</f>
        <v>#REF!</v>
      </c>
      <c r="J91" s="11" t="e">
        <f>#REF!</f>
        <v>#REF!</v>
      </c>
      <c r="K91" s="11" t="e">
        <f>#REF!</f>
        <v>#REF!</v>
      </c>
      <c r="L91" s="112" t="e">
        <f t="shared" si="1"/>
        <v>#REF!</v>
      </c>
    </row>
    <row r="92" spans="1:12" x14ac:dyDescent="0.25">
      <c r="A92" s="59" t="s">
        <v>4</v>
      </c>
      <c r="B92" s="29" t="s">
        <v>550</v>
      </c>
      <c r="C92" s="10" t="s">
        <v>483</v>
      </c>
      <c r="D92" s="57">
        <v>430467</v>
      </c>
      <c r="E92" s="12" t="s">
        <v>478</v>
      </c>
      <c r="F92" s="14">
        <v>4463</v>
      </c>
      <c r="G92" s="14">
        <f>VLOOKUP(B92,Indicadores_Exportacao!$A$8:$H$28,6,FALSE)</f>
        <v>0</v>
      </c>
      <c r="H92" s="111" t="e">
        <f>#REF!</f>
        <v>#REF!</v>
      </c>
      <c r="I92" s="111" t="e">
        <f>#REF!</f>
        <v>#REF!</v>
      </c>
      <c r="J92" s="11" t="e">
        <f>#REF!</f>
        <v>#REF!</v>
      </c>
      <c r="K92" s="11" t="e">
        <f>#REF!</f>
        <v>#REF!</v>
      </c>
      <c r="L92" s="112" t="e">
        <f t="shared" si="1"/>
        <v>#REF!</v>
      </c>
    </row>
    <row r="93" spans="1:12" x14ac:dyDescent="0.25">
      <c r="A93" s="59" t="s">
        <v>4</v>
      </c>
      <c r="B93" s="29" t="s">
        <v>645</v>
      </c>
      <c r="C93" s="10" t="s">
        <v>483</v>
      </c>
      <c r="D93" s="57">
        <v>430471</v>
      </c>
      <c r="E93" s="12" t="s">
        <v>477</v>
      </c>
      <c r="F93" s="14">
        <v>7921</v>
      </c>
      <c r="G93" s="14">
        <f>VLOOKUP(B93,Indicadores_Exportacao!$A$8:$H$28,6,FALSE)</f>
        <v>0</v>
      </c>
      <c r="H93" s="111" t="e">
        <f>#REF!</f>
        <v>#REF!</v>
      </c>
      <c r="I93" s="111" t="e">
        <f>#REF!</f>
        <v>#REF!</v>
      </c>
      <c r="J93" s="11" t="e">
        <f>#REF!</f>
        <v>#REF!</v>
      </c>
      <c r="K93" s="11" t="e">
        <f>#REF!</f>
        <v>#REF!</v>
      </c>
      <c r="L93" s="112" t="e">
        <f t="shared" si="1"/>
        <v>#REF!</v>
      </c>
    </row>
    <row r="94" spans="1:12" x14ac:dyDescent="0.25">
      <c r="A94" s="59" t="s">
        <v>17</v>
      </c>
      <c r="B94" s="29" t="s">
        <v>645</v>
      </c>
      <c r="C94" s="10" t="s">
        <v>259</v>
      </c>
      <c r="D94" s="57">
        <v>430470</v>
      </c>
      <c r="E94" s="12" t="s">
        <v>476</v>
      </c>
      <c r="F94" s="14">
        <v>62704</v>
      </c>
      <c r="G94" s="14">
        <f>VLOOKUP(B94,Indicadores_Exportacao!$A$8:$H$28,6,FALSE)</f>
        <v>0</v>
      </c>
      <c r="H94" s="111" t="e">
        <f>#REF!</f>
        <v>#REF!</v>
      </c>
      <c r="I94" s="111" t="e">
        <f>#REF!</f>
        <v>#REF!</v>
      </c>
      <c r="J94" s="11" t="e">
        <f>#REF!</f>
        <v>#REF!</v>
      </c>
      <c r="K94" s="11" t="e">
        <f>#REF!</f>
        <v>#REF!</v>
      </c>
      <c r="L94" s="112" t="e">
        <f t="shared" si="1"/>
        <v>#REF!</v>
      </c>
    </row>
    <row r="95" spans="1:12" x14ac:dyDescent="0.25">
      <c r="A95" s="59" t="s">
        <v>21</v>
      </c>
      <c r="B95" s="29" t="s">
        <v>649</v>
      </c>
      <c r="C95" s="10" t="s">
        <v>470</v>
      </c>
      <c r="D95" s="57">
        <v>430480</v>
      </c>
      <c r="E95" s="12" t="s">
        <v>475</v>
      </c>
      <c r="F95" s="14">
        <v>29886</v>
      </c>
      <c r="G95" s="14">
        <f>VLOOKUP(B95,Indicadores_Exportacao!$A$8:$H$28,6,FALSE)</f>
        <v>0</v>
      </c>
      <c r="H95" s="111" t="e">
        <f>#REF!</f>
        <v>#REF!</v>
      </c>
      <c r="I95" s="111" t="e">
        <f>#REF!</f>
        <v>#REF!</v>
      </c>
      <c r="J95" s="11" t="e">
        <f>#REF!</f>
        <v>#REF!</v>
      </c>
      <c r="K95" s="11" t="e">
        <f>#REF!</f>
        <v>#REF!</v>
      </c>
      <c r="L95" s="112" t="e">
        <f t="shared" si="1"/>
        <v>#REF!</v>
      </c>
    </row>
    <row r="96" spans="1:12" x14ac:dyDescent="0.25">
      <c r="A96" s="59" t="s">
        <v>17</v>
      </c>
      <c r="B96" s="29" t="s">
        <v>557</v>
      </c>
      <c r="C96" s="10" t="s">
        <v>418</v>
      </c>
      <c r="D96" s="57">
        <v>430485</v>
      </c>
      <c r="E96" s="12" t="s">
        <v>474</v>
      </c>
      <c r="F96" s="14">
        <v>1522</v>
      </c>
      <c r="G96" s="14">
        <f>VLOOKUP(B96,Indicadores_Exportacao!$A$8:$H$28,6,FALSE)</f>
        <v>0</v>
      </c>
      <c r="H96" s="111" t="e">
        <f>#REF!</f>
        <v>#REF!</v>
      </c>
      <c r="I96" s="111" t="e">
        <f>#REF!</f>
        <v>#REF!</v>
      </c>
      <c r="J96" s="11" t="e">
        <f>#REF!</f>
        <v>#REF!</v>
      </c>
      <c r="K96" s="11" t="e">
        <f>#REF!</f>
        <v>#REF!</v>
      </c>
      <c r="L96" s="112" t="e">
        <f t="shared" si="1"/>
        <v>#REF!</v>
      </c>
    </row>
    <row r="97" spans="1:12" x14ac:dyDescent="0.25">
      <c r="A97" s="59" t="s">
        <v>17</v>
      </c>
      <c r="B97" s="29" t="s">
        <v>648</v>
      </c>
      <c r="C97" s="10" t="s">
        <v>259</v>
      </c>
      <c r="D97" s="57">
        <v>430490</v>
      </c>
      <c r="E97" s="12" t="s">
        <v>473</v>
      </c>
      <c r="F97" s="14">
        <v>9225</v>
      </c>
      <c r="G97" s="14">
        <f>VLOOKUP(B97,Indicadores_Exportacao!$A$8:$H$28,6,FALSE)</f>
        <v>0</v>
      </c>
      <c r="H97" s="111" t="e">
        <f>#REF!</f>
        <v>#REF!</v>
      </c>
      <c r="I97" s="111" t="e">
        <f>#REF!</f>
        <v>#REF!</v>
      </c>
      <c r="J97" s="11" t="e">
        <f>#REF!</f>
        <v>#REF!</v>
      </c>
      <c r="K97" s="11" t="e">
        <f>#REF!</f>
        <v>#REF!</v>
      </c>
      <c r="L97" s="112" t="e">
        <f t="shared" si="1"/>
        <v>#REF!</v>
      </c>
    </row>
    <row r="98" spans="1:12" x14ac:dyDescent="0.25">
      <c r="A98" s="59" t="s">
        <v>17</v>
      </c>
      <c r="B98" s="29" t="s">
        <v>648</v>
      </c>
      <c r="C98" s="10" t="s">
        <v>259</v>
      </c>
      <c r="D98" s="57">
        <v>430495</v>
      </c>
      <c r="E98" s="12" t="s">
        <v>472</v>
      </c>
      <c r="F98" s="14">
        <v>3368</v>
      </c>
      <c r="G98" s="14">
        <f>VLOOKUP(B98,Indicadores_Exportacao!$A$8:$H$28,6,FALSE)</f>
        <v>0</v>
      </c>
      <c r="H98" s="111" t="e">
        <f>#REF!</f>
        <v>#REF!</v>
      </c>
      <c r="I98" s="111" t="e">
        <f>#REF!</f>
        <v>#REF!</v>
      </c>
      <c r="J98" s="11" t="e">
        <f>#REF!</f>
        <v>#REF!</v>
      </c>
      <c r="K98" s="11" t="e">
        <f>#REF!</f>
        <v>#REF!</v>
      </c>
      <c r="L98" s="112" t="e">
        <f t="shared" si="1"/>
        <v>#REF!</v>
      </c>
    </row>
    <row r="99" spans="1:12" x14ac:dyDescent="0.25">
      <c r="A99" s="59" t="s">
        <v>12</v>
      </c>
      <c r="B99" s="29" t="s">
        <v>562</v>
      </c>
      <c r="C99" s="10" t="s">
        <v>364</v>
      </c>
      <c r="D99" s="57">
        <v>430500</v>
      </c>
      <c r="E99" s="12" t="s">
        <v>471</v>
      </c>
      <c r="F99" s="14">
        <v>9324</v>
      </c>
      <c r="G99" s="14">
        <f>VLOOKUP(B99,Indicadores_Exportacao!$A$8:$H$28,6,FALSE)</f>
        <v>0</v>
      </c>
      <c r="H99" s="111" t="e">
        <f>#REF!</f>
        <v>#REF!</v>
      </c>
      <c r="I99" s="111" t="e">
        <f>#REF!</f>
        <v>#REF!</v>
      </c>
      <c r="J99" s="11" t="e">
        <f>#REF!</f>
        <v>#REF!</v>
      </c>
      <c r="K99" s="11" t="e">
        <f>#REF!</f>
        <v>#REF!</v>
      </c>
      <c r="L99" s="112" t="e">
        <f t="shared" si="1"/>
        <v>#REF!</v>
      </c>
    </row>
    <row r="100" spans="1:12" x14ac:dyDescent="0.25">
      <c r="A100" s="59" t="s">
        <v>21</v>
      </c>
      <c r="B100" s="29" t="s">
        <v>649</v>
      </c>
      <c r="C100" s="10" t="s">
        <v>470</v>
      </c>
      <c r="D100" s="57">
        <v>430510</v>
      </c>
      <c r="E100" s="12" t="s">
        <v>470</v>
      </c>
      <c r="F100" s="14">
        <v>468919</v>
      </c>
      <c r="G100" s="14">
        <f>VLOOKUP(B100,Indicadores_Exportacao!$A$8:$H$28,6,FALSE)</f>
        <v>0</v>
      </c>
      <c r="H100" s="111" t="e">
        <f>#REF!</f>
        <v>#REF!</v>
      </c>
      <c r="I100" s="111" t="e">
        <f>#REF!</f>
        <v>#REF!</v>
      </c>
      <c r="J100" s="11" t="e">
        <f>#REF!</f>
        <v>#REF!</v>
      </c>
      <c r="K100" s="11" t="e">
        <f>#REF!</f>
        <v>#REF!</v>
      </c>
      <c r="L100" s="112" t="e">
        <f t="shared" si="1"/>
        <v>#REF!</v>
      </c>
    </row>
    <row r="101" spans="1:12" x14ac:dyDescent="0.25">
      <c r="A101" s="59" t="s">
        <v>17</v>
      </c>
      <c r="B101" s="29" t="s">
        <v>557</v>
      </c>
      <c r="C101" s="10" t="s">
        <v>418</v>
      </c>
      <c r="D101" s="57">
        <v>430511</v>
      </c>
      <c r="E101" s="12" t="s">
        <v>469</v>
      </c>
      <c r="F101" s="14">
        <v>3033</v>
      </c>
      <c r="G101" s="14">
        <f>VLOOKUP(B101,Indicadores_Exportacao!$A$8:$H$28,6,FALSE)</f>
        <v>0</v>
      </c>
      <c r="H101" s="111" t="e">
        <f>#REF!</f>
        <v>#REF!</v>
      </c>
      <c r="I101" s="111" t="e">
        <f>#REF!</f>
        <v>#REF!</v>
      </c>
      <c r="J101" s="11" t="e">
        <f>#REF!</f>
        <v>#REF!</v>
      </c>
      <c r="K101" s="11" t="e">
        <f>#REF!</f>
        <v>#REF!</v>
      </c>
      <c r="L101" s="112" t="e">
        <f t="shared" si="1"/>
        <v>#REF!</v>
      </c>
    </row>
    <row r="102" spans="1:12" x14ac:dyDescent="0.25">
      <c r="A102" s="59" t="s">
        <v>71</v>
      </c>
      <c r="B102" s="29" t="s">
        <v>550</v>
      </c>
      <c r="C102" s="10" t="s">
        <v>252</v>
      </c>
      <c r="D102" s="57">
        <v>430512</v>
      </c>
      <c r="E102" s="12" t="s">
        <v>468</v>
      </c>
      <c r="F102" s="14">
        <v>6043</v>
      </c>
      <c r="G102" s="14">
        <f>VLOOKUP(B102,Indicadores_Exportacao!$A$8:$H$28,6,FALSE)</f>
        <v>0</v>
      </c>
      <c r="H102" s="111" t="e">
        <f>#REF!</f>
        <v>#REF!</v>
      </c>
      <c r="I102" s="111" t="e">
        <f>#REF!</f>
        <v>#REF!</v>
      </c>
      <c r="J102" s="11" t="e">
        <f>#REF!</f>
        <v>#REF!</v>
      </c>
      <c r="K102" s="11" t="e">
        <f>#REF!</f>
        <v>#REF!</v>
      </c>
      <c r="L102" s="112" t="e">
        <f t="shared" si="1"/>
        <v>#REF!</v>
      </c>
    </row>
    <row r="103" spans="1:12" x14ac:dyDescent="0.25">
      <c r="A103" s="59" t="s">
        <v>8</v>
      </c>
      <c r="B103" s="29" t="s">
        <v>541</v>
      </c>
      <c r="C103" s="10" t="s">
        <v>505</v>
      </c>
      <c r="D103" s="57">
        <v>430513</v>
      </c>
      <c r="E103" s="12" t="s">
        <v>467</v>
      </c>
      <c r="F103" s="14">
        <v>4318</v>
      </c>
      <c r="G103" s="14">
        <f>VLOOKUP(B103,Indicadores_Exportacao!$A$8:$H$28,6,FALSE)</f>
        <v>0</v>
      </c>
      <c r="H103" s="111" t="e">
        <f>#REF!</f>
        <v>#REF!</v>
      </c>
      <c r="I103" s="111" t="e">
        <f>#REF!</f>
        <v>#REF!</v>
      </c>
      <c r="J103" s="11" t="e">
        <f>#REF!</f>
        <v>#REF!</v>
      </c>
      <c r="K103" s="11" t="e">
        <f>#REF!</f>
        <v>#REF!</v>
      </c>
      <c r="L103" s="112" t="e">
        <f t="shared" si="1"/>
        <v>#REF!</v>
      </c>
    </row>
    <row r="104" spans="1:12" x14ac:dyDescent="0.25">
      <c r="A104" s="59" t="s">
        <v>17</v>
      </c>
      <c r="B104" s="29" t="s">
        <v>646</v>
      </c>
      <c r="C104" s="10" t="s">
        <v>647</v>
      </c>
      <c r="D104" s="57">
        <v>430515</v>
      </c>
      <c r="E104" s="12" t="s">
        <v>466</v>
      </c>
      <c r="F104" s="14">
        <v>2533</v>
      </c>
      <c r="G104" s="14">
        <f>VLOOKUP(B104,Indicadores_Exportacao!$A$8:$H$28,6,FALSE)</f>
        <v>0</v>
      </c>
      <c r="H104" s="111" t="e">
        <f>#REF!</f>
        <v>#REF!</v>
      </c>
      <c r="I104" s="111" t="e">
        <f>#REF!</f>
        <v>#REF!</v>
      </c>
      <c r="J104" s="11" t="e">
        <f>#REF!</f>
        <v>#REF!</v>
      </c>
      <c r="K104" s="11" t="e">
        <f>#REF!</f>
        <v>#REF!</v>
      </c>
      <c r="L104" s="112" t="e">
        <f t="shared" si="1"/>
        <v>#REF!</v>
      </c>
    </row>
    <row r="105" spans="1:12" x14ac:dyDescent="0.25">
      <c r="A105" s="59" t="s">
        <v>4</v>
      </c>
      <c r="B105" s="29" t="s">
        <v>726</v>
      </c>
      <c r="C105" s="10" t="s">
        <v>236</v>
      </c>
      <c r="D105" s="57">
        <v>430517</v>
      </c>
      <c r="E105" s="12" t="s">
        <v>465</v>
      </c>
      <c r="F105" s="14">
        <v>10968</v>
      </c>
      <c r="G105" s="14">
        <f>VLOOKUP(B105,Indicadores_Exportacao!$A$8:$H$28,6,FALSE)</f>
        <v>0</v>
      </c>
      <c r="H105" s="111" t="e">
        <f>#REF!</f>
        <v>#REF!</v>
      </c>
      <c r="I105" s="111" t="e">
        <f>#REF!</f>
        <v>#REF!</v>
      </c>
      <c r="J105" s="11" t="e">
        <f>#REF!</f>
        <v>#REF!</v>
      </c>
      <c r="K105" s="11" t="e">
        <f>#REF!</f>
        <v>#REF!</v>
      </c>
      <c r="L105" s="112" t="e">
        <f t="shared" si="1"/>
        <v>#REF!</v>
      </c>
    </row>
    <row r="106" spans="1:12" x14ac:dyDescent="0.25">
      <c r="A106" s="59" t="s">
        <v>12</v>
      </c>
      <c r="B106" s="29" t="s">
        <v>566</v>
      </c>
      <c r="C106" s="10" t="s">
        <v>188</v>
      </c>
      <c r="D106" s="57">
        <v>430520</v>
      </c>
      <c r="E106" s="12" t="s">
        <v>464</v>
      </c>
      <c r="F106" s="14">
        <v>14590</v>
      </c>
      <c r="G106" s="14">
        <f>VLOOKUP(B106,Indicadores_Exportacao!$A$8:$H$28,6,FALSE)</f>
        <v>0</v>
      </c>
      <c r="H106" s="111" t="e">
        <f>#REF!</f>
        <v>#REF!</v>
      </c>
      <c r="I106" s="111" t="e">
        <f>#REF!</f>
        <v>#REF!</v>
      </c>
      <c r="J106" s="11" t="e">
        <f>#REF!</f>
        <v>#REF!</v>
      </c>
      <c r="K106" s="11" t="e">
        <f>#REF!</f>
        <v>#REF!</v>
      </c>
      <c r="L106" s="112" t="e">
        <f t="shared" si="1"/>
        <v>#REF!</v>
      </c>
    </row>
    <row r="107" spans="1:12" x14ac:dyDescent="0.25">
      <c r="A107" s="59" t="s">
        <v>17</v>
      </c>
      <c r="B107" s="29" t="s">
        <v>646</v>
      </c>
      <c r="C107" s="10" t="s">
        <v>647</v>
      </c>
      <c r="D107" s="57">
        <v>430530</v>
      </c>
      <c r="E107" s="12" t="s">
        <v>463</v>
      </c>
      <c r="F107" s="14">
        <v>9882</v>
      </c>
      <c r="G107" s="14">
        <f>VLOOKUP(B107,Indicadores_Exportacao!$A$8:$H$28,6,FALSE)</f>
        <v>0</v>
      </c>
      <c r="H107" s="111" t="e">
        <f>#REF!</f>
        <v>#REF!</v>
      </c>
      <c r="I107" s="111" t="e">
        <f>#REF!</f>
        <v>#REF!</v>
      </c>
      <c r="J107" s="11" t="e">
        <f>#REF!</f>
        <v>#REF!</v>
      </c>
      <c r="K107" s="11" t="e">
        <f>#REF!</f>
        <v>#REF!</v>
      </c>
      <c r="L107" s="112" t="e">
        <f t="shared" si="1"/>
        <v>#REF!</v>
      </c>
    </row>
    <row r="108" spans="1:12" x14ac:dyDescent="0.25">
      <c r="A108" s="59" t="s">
        <v>4</v>
      </c>
      <c r="B108" s="29" t="s">
        <v>726</v>
      </c>
      <c r="C108" s="10" t="s">
        <v>236</v>
      </c>
      <c r="D108" s="57">
        <v>430535</v>
      </c>
      <c r="E108" s="12" t="s">
        <v>462</v>
      </c>
      <c r="F108" s="14">
        <v>37595</v>
      </c>
      <c r="G108" s="14">
        <f>VLOOKUP(B108,Indicadores_Exportacao!$A$8:$H$28,6,FALSE)</f>
        <v>0</v>
      </c>
      <c r="H108" s="111" t="e">
        <f>#REF!</f>
        <v>#REF!</v>
      </c>
      <c r="I108" s="111" t="e">
        <f>#REF!</f>
        <v>#REF!</v>
      </c>
      <c r="J108" s="11" t="e">
        <f>#REF!</f>
        <v>#REF!</v>
      </c>
      <c r="K108" s="11" t="e">
        <f>#REF!</f>
        <v>#REF!</v>
      </c>
      <c r="L108" s="112" t="e">
        <f t="shared" si="1"/>
        <v>#REF!</v>
      </c>
    </row>
    <row r="109" spans="1:12" x14ac:dyDescent="0.25">
      <c r="A109" s="59" t="s">
        <v>17</v>
      </c>
      <c r="B109" s="29" t="s">
        <v>557</v>
      </c>
      <c r="C109" s="10" t="s">
        <v>418</v>
      </c>
      <c r="D109" s="57">
        <v>430537</v>
      </c>
      <c r="E109" s="12" t="s">
        <v>461</v>
      </c>
      <c r="F109" s="14">
        <v>3189</v>
      </c>
      <c r="G109" s="14">
        <f>VLOOKUP(B109,Indicadores_Exportacao!$A$8:$H$28,6,FALSE)</f>
        <v>0</v>
      </c>
      <c r="H109" s="111" t="e">
        <f>#REF!</f>
        <v>#REF!</v>
      </c>
      <c r="I109" s="111" t="e">
        <f>#REF!</f>
        <v>#REF!</v>
      </c>
      <c r="J109" s="11" t="e">
        <f>#REF!</f>
        <v>#REF!</v>
      </c>
      <c r="K109" s="11" t="e">
        <f>#REF!</f>
        <v>#REF!</v>
      </c>
      <c r="L109" s="112" t="e">
        <f t="shared" si="1"/>
        <v>#REF!</v>
      </c>
    </row>
    <row r="110" spans="1:12" x14ac:dyDescent="0.25">
      <c r="A110" s="59" t="s">
        <v>12</v>
      </c>
      <c r="B110" s="29" t="s">
        <v>562</v>
      </c>
      <c r="C110" s="10" t="s">
        <v>364</v>
      </c>
      <c r="D110" s="57">
        <v>430540</v>
      </c>
      <c r="E110" s="12" t="s">
        <v>460</v>
      </c>
      <c r="F110" s="14">
        <v>4178</v>
      </c>
      <c r="G110" s="14">
        <f>VLOOKUP(B110,Indicadores_Exportacao!$A$8:$H$28,6,FALSE)</f>
        <v>0</v>
      </c>
      <c r="H110" s="111" t="e">
        <f>#REF!</f>
        <v>#REF!</v>
      </c>
      <c r="I110" s="111" t="e">
        <f>#REF!</f>
        <v>#REF!</v>
      </c>
      <c r="J110" s="11" t="e">
        <f>#REF!</f>
        <v>#REF!</v>
      </c>
      <c r="K110" s="11" t="e">
        <f>#REF!</f>
        <v>#REF!</v>
      </c>
      <c r="L110" s="112" t="e">
        <f t="shared" si="1"/>
        <v>#REF!</v>
      </c>
    </row>
    <row r="111" spans="1:12" x14ac:dyDescent="0.25">
      <c r="A111" s="59" t="s">
        <v>71</v>
      </c>
      <c r="B111" s="29" t="s">
        <v>550</v>
      </c>
      <c r="C111" s="10" t="s">
        <v>252</v>
      </c>
      <c r="D111" s="57">
        <v>430543</v>
      </c>
      <c r="E111" s="12" t="s">
        <v>459</v>
      </c>
      <c r="F111" s="14">
        <v>5930</v>
      </c>
      <c r="G111" s="14">
        <f>VLOOKUP(B111,Indicadores_Exportacao!$A$8:$H$28,6,FALSE)</f>
        <v>0</v>
      </c>
      <c r="H111" s="111" t="e">
        <f>#REF!</f>
        <v>#REF!</v>
      </c>
      <c r="I111" s="111" t="e">
        <f>#REF!</f>
        <v>#REF!</v>
      </c>
      <c r="J111" s="11" t="e">
        <f>#REF!</f>
        <v>#REF!</v>
      </c>
      <c r="K111" s="11" t="e">
        <f>#REF!</f>
        <v>#REF!</v>
      </c>
      <c r="L111" s="112" t="e">
        <f t="shared" si="1"/>
        <v>#REF!</v>
      </c>
    </row>
    <row r="112" spans="1:12" x14ac:dyDescent="0.25">
      <c r="A112" s="59" t="s">
        <v>4</v>
      </c>
      <c r="B112" s="29" t="s">
        <v>726</v>
      </c>
      <c r="C112" s="10" t="s">
        <v>236</v>
      </c>
      <c r="D112" s="57">
        <v>430544</v>
      </c>
      <c r="E112" s="12" t="s">
        <v>458</v>
      </c>
      <c r="F112" s="14">
        <v>5141</v>
      </c>
      <c r="G112" s="14">
        <f>VLOOKUP(B112,Indicadores_Exportacao!$A$8:$H$28,6,FALSE)</f>
        <v>0</v>
      </c>
      <c r="H112" s="111" t="e">
        <f>#REF!</f>
        <v>#REF!</v>
      </c>
      <c r="I112" s="111" t="e">
        <f>#REF!</f>
        <v>#REF!</v>
      </c>
      <c r="J112" s="11" t="e">
        <f>#REF!</f>
        <v>#REF!</v>
      </c>
      <c r="K112" s="11" t="e">
        <f>#REF!</f>
        <v>#REF!</v>
      </c>
      <c r="L112" s="112" t="e">
        <f t="shared" si="1"/>
        <v>#REF!</v>
      </c>
    </row>
    <row r="113" spans="1:12" x14ac:dyDescent="0.25">
      <c r="A113" s="59" t="s">
        <v>4</v>
      </c>
      <c r="B113" s="29" t="s">
        <v>645</v>
      </c>
      <c r="C113" s="10" t="s">
        <v>483</v>
      </c>
      <c r="D113" s="57">
        <v>430545</v>
      </c>
      <c r="E113" s="12" t="s">
        <v>457</v>
      </c>
      <c r="F113" s="14">
        <v>15273</v>
      </c>
      <c r="G113" s="14">
        <f>VLOOKUP(B113,Indicadores_Exportacao!$A$8:$H$28,6,FALSE)</f>
        <v>0</v>
      </c>
      <c r="H113" s="111" t="e">
        <f>#REF!</f>
        <v>#REF!</v>
      </c>
      <c r="I113" s="111" t="e">
        <f>#REF!</f>
        <v>#REF!</v>
      </c>
      <c r="J113" s="11" t="e">
        <f>#REF!</f>
        <v>#REF!</v>
      </c>
      <c r="K113" s="11" t="e">
        <f>#REF!</f>
        <v>#REF!</v>
      </c>
      <c r="L113" s="112" t="e">
        <f t="shared" si="1"/>
        <v>#REF!</v>
      </c>
    </row>
    <row r="114" spans="1:12" x14ac:dyDescent="0.25">
      <c r="A114" s="59" t="s">
        <v>17</v>
      </c>
      <c r="B114" s="29" t="s">
        <v>648</v>
      </c>
      <c r="C114" s="10" t="s">
        <v>259</v>
      </c>
      <c r="D114" s="57">
        <v>430550</v>
      </c>
      <c r="E114" s="12" t="s">
        <v>456</v>
      </c>
      <c r="F114" s="14">
        <v>4674</v>
      </c>
      <c r="G114" s="14">
        <f>VLOOKUP(B114,Indicadores_Exportacao!$A$8:$H$28,6,FALSE)</f>
        <v>0</v>
      </c>
      <c r="H114" s="111" t="e">
        <f>#REF!</f>
        <v>#REF!</v>
      </c>
      <c r="I114" s="111" t="e">
        <f>#REF!</f>
        <v>#REF!</v>
      </c>
      <c r="J114" s="11" t="e">
        <f>#REF!</f>
        <v>#REF!</v>
      </c>
      <c r="K114" s="11" t="e">
        <f>#REF!</f>
        <v>#REF!</v>
      </c>
      <c r="L114" s="112" t="e">
        <f t="shared" si="1"/>
        <v>#REF!</v>
      </c>
    </row>
    <row r="115" spans="1:12" x14ac:dyDescent="0.25">
      <c r="A115" s="59" t="s">
        <v>8</v>
      </c>
      <c r="B115" s="29" t="s">
        <v>650</v>
      </c>
      <c r="C115" s="10" t="s">
        <v>334</v>
      </c>
      <c r="D115" s="58">
        <v>430558</v>
      </c>
      <c r="E115" s="12" t="s">
        <v>455</v>
      </c>
      <c r="F115" s="14">
        <v>2938</v>
      </c>
      <c r="G115" s="14">
        <f>VLOOKUP(B115,Indicadores_Exportacao!$A$8:$H$28,6,FALSE)</f>
        <v>0</v>
      </c>
      <c r="H115" s="111" t="e">
        <f>#REF!</f>
        <v>#REF!</v>
      </c>
      <c r="I115" s="111" t="e">
        <f>#REF!</f>
        <v>#REF!</v>
      </c>
      <c r="J115" s="11" t="e">
        <f>#REF!</f>
        <v>#REF!</v>
      </c>
      <c r="K115" s="11" t="e">
        <f>#REF!</f>
        <v>#REF!</v>
      </c>
      <c r="L115" s="112" t="e">
        <f t="shared" si="1"/>
        <v>#REF!</v>
      </c>
    </row>
    <row r="116" spans="1:12" x14ac:dyDescent="0.25">
      <c r="A116" s="59" t="s">
        <v>12</v>
      </c>
      <c r="B116" s="29" t="s">
        <v>564</v>
      </c>
      <c r="C116" s="10" t="s">
        <v>441</v>
      </c>
      <c r="D116" s="57">
        <v>430560</v>
      </c>
      <c r="E116" s="12" t="s">
        <v>454</v>
      </c>
      <c r="F116" s="14">
        <v>3478</v>
      </c>
      <c r="G116" s="14">
        <f>VLOOKUP(B116,Indicadores_Exportacao!$A$8:$H$28,6,FALSE)</f>
        <v>0</v>
      </c>
      <c r="H116" s="111" t="e">
        <f>#REF!</f>
        <v>#REF!</v>
      </c>
      <c r="I116" s="111" t="e">
        <f>#REF!</f>
        <v>#REF!</v>
      </c>
      <c r="J116" s="11" t="e">
        <f>#REF!</f>
        <v>#REF!</v>
      </c>
      <c r="K116" s="11" t="e">
        <f>#REF!</f>
        <v>#REF!</v>
      </c>
      <c r="L116" s="112" t="e">
        <f t="shared" si="1"/>
        <v>#REF!</v>
      </c>
    </row>
    <row r="117" spans="1:12" x14ac:dyDescent="0.25">
      <c r="A117" s="59" t="s">
        <v>12</v>
      </c>
      <c r="B117" s="29" t="s">
        <v>562</v>
      </c>
      <c r="C117" s="10" t="s">
        <v>364</v>
      </c>
      <c r="D117" s="57">
        <v>430570</v>
      </c>
      <c r="E117" s="12" t="s">
        <v>453</v>
      </c>
      <c r="F117" s="14">
        <v>7157</v>
      </c>
      <c r="G117" s="14">
        <f>VLOOKUP(B117,Indicadores_Exportacao!$A$8:$H$28,6,FALSE)</f>
        <v>0</v>
      </c>
      <c r="H117" s="111" t="e">
        <f>#REF!</f>
        <v>#REF!</v>
      </c>
      <c r="I117" s="111" t="e">
        <f>#REF!</f>
        <v>#REF!</v>
      </c>
      <c r="J117" s="11" t="e">
        <f>#REF!</f>
        <v>#REF!</v>
      </c>
      <c r="K117" s="11" t="e">
        <f>#REF!</f>
        <v>#REF!</v>
      </c>
      <c r="L117" s="112" t="e">
        <f t="shared" si="1"/>
        <v>#REF!</v>
      </c>
    </row>
    <row r="118" spans="1:12" x14ac:dyDescent="0.25">
      <c r="A118" s="59" t="s">
        <v>17</v>
      </c>
      <c r="B118" s="29" t="s">
        <v>646</v>
      </c>
      <c r="C118" s="10" t="s">
        <v>647</v>
      </c>
      <c r="D118" s="57">
        <v>430580</v>
      </c>
      <c r="E118" s="12" t="s">
        <v>452</v>
      </c>
      <c r="F118" s="14">
        <v>10451</v>
      </c>
      <c r="G118" s="14">
        <f>VLOOKUP(B118,Indicadores_Exportacao!$A$8:$H$28,6,FALSE)</f>
        <v>0</v>
      </c>
      <c r="H118" s="111" t="e">
        <f>#REF!</f>
        <v>#REF!</v>
      </c>
      <c r="I118" s="111" t="e">
        <f>#REF!</f>
        <v>#REF!</v>
      </c>
      <c r="J118" s="11" t="e">
        <f>#REF!</f>
        <v>#REF!</v>
      </c>
      <c r="K118" s="11" t="e">
        <f>#REF!</f>
        <v>#REF!</v>
      </c>
      <c r="L118" s="112" t="e">
        <f t="shared" si="1"/>
        <v>#REF!</v>
      </c>
    </row>
    <row r="119" spans="1:12" x14ac:dyDescent="0.25">
      <c r="A119" s="59" t="s">
        <v>8</v>
      </c>
      <c r="B119" s="29" t="s">
        <v>650</v>
      </c>
      <c r="C119" s="10" t="s">
        <v>334</v>
      </c>
      <c r="D119" s="57">
        <v>430583</v>
      </c>
      <c r="E119" s="12" t="s">
        <v>451</v>
      </c>
      <c r="F119" s="14">
        <v>1485</v>
      </c>
      <c r="G119" s="14">
        <f>VLOOKUP(B119,Indicadores_Exportacao!$A$8:$H$28,6,FALSE)</f>
        <v>0</v>
      </c>
      <c r="H119" s="111" t="e">
        <f>#REF!</f>
        <v>#REF!</v>
      </c>
      <c r="I119" s="111" t="e">
        <f>#REF!</f>
        <v>#REF!</v>
      </c>
      <c r="J119" s="11" t="e">
        <f>#REF!</f>
        <v>#REF!</v>
      </c>
      <c r="K119" s="11" t="e">
        <f>#REF!</f>
        <v>#REF!</v>
      </c>
      <c r="L119" s="112" t="e">
        <f t="shared" si="1"/>
        <v>#REF!</v>
      </c>
    </row>
    <row r="120" spans="1:12" x14ac:dyDescent="0.25">
      <c r="A120" s="59" t="s">
        <v>17</v>
      </c>
      <c r="B120" s="29" t="s">
        <v>648</v>
      </c>
      <c r="C120" s="10" t="s">
        <v>259</v>
      </c>
      <c r="D120" s="57">
        <v>430585</v>
      </c>
      <c r="E120" s="12" t="s">
        <v>450</v>
      </c>
      <c r="F120" s="14">
        <v>2369</v>
      </c>
      <c r="G120" s="14">
        <f>VLOOKUP(B120,Indicadores_Exportacao!$A$8:$H$28,6,FALSE)</f>
        <v>0</v>
      </c>
      <c r="H120" s="111" t="e">
        <f>#REF!</f>
        <v>#REF!</v>
      </c>
      <c r="I120" s="111" t="e">
        <f>#REF!</f>
        <v>#REF!</v>
      </c>
      <c r="J120" s="11" t="e">
        <f>#REF!</f>
        <v>#REF!</v>
      </c>
      <c r="K120" s="11" t="e">
        <f>#REF!</f>
        <v>#REF!</v>
      </c>
      <c r="L120" s="112" t="e">
        <f t="shared" si="1"/>
        <v>#REF!</v>
      </c>
    </row>
    <row r="121" spans="1:12" x14ac:dyDescent="0.25">
      <c r="A121" s="59" t="s">
        <v>12</v>
      </c>
      <c r="B121" s="29" t="s">
        <v>562</v>
      </c>
      <c r="C121" s="10" t="s">
        <v>364</v>
      </c>
      <c r="D121" s="57">
        <v>430587</v>
      </c>
      <c r="E121" s="12" t="s">
        <v>449</v>
      </c>
      <c r="F121" s="14">
        <v>2837</v>
      </c>
      <c r="G121" s="14">
        <f>VLOOKUP(B121,Indicadores_Exportacao!$A$8:$H$28,6,FALSE)</f>
        <v>0</v>
      </c>
      <c r="H121" s="111" t="e">
        <f>#REF!</f>
        <v>#REF!</v>
      </c>
      <c r="I121" s="111" t="e">
        <f>#REF!</f>
        <v>#REF!</v>
      </c>
      <c r="J121" s="11" t="e">
        <f>#REF!</f>
        <v>#REF!</v>
      </c>
      <c r="K121" s="11" t="e">
        <f>#REF!</f>
        <v>#REF!</v>
      </c>
      <c r="L121" s="112" t="e">
        <f t="shared" si="1"/>
        <v>#REF!</v>
      </c>
    </row>
    <row r="122" spans="1:12" x14ac:dyDescent="0.25">
      <c r="A122" s="59" t="s">
        <v>17</v>
      </c>
      <c r="B122" s="29" t="s">
        <v>646</v>
      </c>
      <c r="C122" s="10" t="s">
        <v>647</v>
      </c>
      <c r="D122" s="57">
        <v>430590</v>
      </c>
      <c r="E122" s="12" t="s">
        <v>448</v>
      </c>
      <c r="F122" s="14">
        <v>7404</v>
      </c>
      <c r="G122" s="14">
        <f>VLOOKUP(B122,Indicadores_Exportacao!$A$8:$H$28,6,FALSE)</f>
        <v>0</v>
      </c>
      <c r="H122" s="111" t="e">
        <f>#REF!</f>
        <v>#REF!</v>
      </c>
      <c r="I122" s="111" t="e">
        <f>#REF!</f>
        <v>#REF!</v>
      </c>
      <c r="J122" s="11" t="e">
        <f>#REF!</f>
        <v>#REF!</v>
      </c>
      <c r="K122" s="11" t="e">
        <f>#REF!</f>
        <v>#REF!</v>
      </c>
      <c r="L122" s="112" t="e">
        <f t="shared" si="1"/>
        <v>#REF!</v>
      </c>
    </row>
    <row r="123" spans="1:12" x14ac:dyDescent="0.25">
      <c r="A123" s="59" t="s">
        <v>21</v>
      </c>
      <c r="B123" s="29" t="s">
        <v>649</v>
      </c>
      <c r="C123" s="10" t="s">
        <v>470</v>
      </c>
      <c r="D123" s="57">
        <v>430593</v>
      </c>
      <c r="E123" s="12" t="s">
        <v>447</v>
      </c>
      <c r="F123" s="14">
        <v>1739</v>
      </c>
      <c r="G123" s="14">
        <f>VLOOKUP(B123,Indicadores_Exportacao!$A$8:$H$28,6,FALSE)</f>
        <v>0</v>
      </c>
      <c r="H123" s="111" t="e">
        <f>#REF!</f>
        <v>#REF!</v>
      </c>
      <c r="I123" s="111" t="e">
        <f>#REF!</f>
        <v>#REF!</v>
      </c>
      <c r="J123" s="11" t="e">
        <f>#REF!</f>
        <v>#REF!</v>
      </c>
      <c r="K123" s="11" t="e">
        <f>#REF!</f>
        <v>#REF!</v>
      </c>
      <c r="L123" s="112" t="e">
        <f t="shared" si="1"/>
        <v>#REF!</v>
      </c>
    </row>
    <row r="124" spans="1:12" x14ac:dyDescent="0.25">
      <c r="A124" s="59" t="s">
        <v>21</v>
      </c>
      <c r="B124" s="29" t="s">
        <v>649</v>
      </c>
      <c r="C124" s="10" t="s">
        <v>470</v>
      </c>
      <c r="D124" s="57">
        <v>430595</v>
      </c>
      <c r="E124" s="12" t="s">
        <v>446</v>
      </c>
      <c r="F124" s="14">
        <v>3903</v>
      </c>
      <c r="G124" s="14">
        <f>VLOOKUP(B124,Indicadores_Exportacao!$A$8:$H$28,6,FALSE)</f>
        <v>0</v>
      </c>
      <c r="H124" s="111" t="e">
        <f>#REF!</f>
        <v>#REF!</v>
      </c>
      <c r="I124" s="111" t="e">
        <f>#REF!</f>
        <v>#REF!</v>
      </c>
      <c r="J124" s="11" t="e">
        <f>#REF!</f>
        <v>#REF!</v>
      </c>
      <c r="K124" s="11" t="e">
        <f>#REF!</f>
        <v>#REF!</v>
      </c>
      <c r="L124" s="112" t="e">
        <f t="shared" si="1"/>
        <v>#REF!</v>
      </c>
    </row>
    <row r="125" spans="1:12" x14ac:dyDescent="0.25">
      <c r="A125" s="59" t="s">
        <v>17</v>
      </c>
      <c r="B125" s="29" t="s">
        <v>648</v>
      </c>
      <c r="C125" s="10" t="s">
        <v>259</v>
      </c>
      <c r="D125" s="57">
        <v>430597</v>
      </c>
      <c r="E125" s="12" t="s">
        <v>445</v>
      </c>
      <c r="F125" s="14">
        <v>2923</v>
      </c>
      <c r="G125" s="14">
        <f>VLOOKUP(B125,Indicadores_Exportacao!$A$8:$H$28,6,FALSE)</f>
        <v>0</v>
      </c>
      <c r="H125" s="111" t="e">
        <f>#REF!</f>
        <v>#REF!</v>
      </c>
      <c r="I125" s="111" t="e">
        <f>#REF!</f>
        <v>#REF!</v>
      </c>
      <c r="J125" s="11" t="e">
        <f>#REF!</f>
        <v>#REF!</v>
      </c>
      <c r="K125" s="11" t="e">
        <f>#REF!</f>
        <v>#REF!</v>
      </c>
      <c r="L125" s="112" t="e">
        <f t="shared" si="1"/>
        <v>#REF!</v>
      </c>
    </row>
    <row r="126" spans="1:12" x14ac:dyDescent="0.25">
      <c r="A126" s="59" t="s">
        <v>12</v>
      </c>
      <c r="B126" s="29" t="s">
        <v>562</v>
      </c>
      <c r="C126" s="10" t="s">
        <v>364</v>
      </c>
      <c r="D126" s="57">
        <v>430600</v>
      </c>
      <c r="E126" s="12" t="s">
        <v>444</v>
      </c>
      <c r="F126" s="14">
        <v>13960</v>
      </c>
      <c r="G126" s="14">
        <f>VLOOKUP(B126,Indicadores_Exportacao!$A$8:$H$28,6,FALSE)</f>
        <v>0</v>
      </c>
      <c r="H126" s="111" t="e">
        <f>#REF!</f>
        <v>#REF!</v>
      </c>
      <c r="I126" s="111" t="e">
        <f>#REF!</f>
        <v>#REF!</v>
      </c>
      <c r="J126" s="11" t="e">
        <f>#REF!</f>
        <v>#REF!</v>
      </c>
      <c r="K126" s="11" t="e">
        <f>#REF!</f>
        <v>#REF!</v>
      </c>
      <c r="L126" s="112" t="e">
        <f t="shared" si="1"/>
        <v>#REF!</v>
      </c>
    </row>
    <row r="127" spans="1:12" x14ac:dyDescent="0.25">
      <c r="A127" s="59" t="s">
        <v>71</v>
      </c>
      <c r="B127" s="29" t="s">
        <v>550</v>
      </c>
      <c r="C127" s="10" t="s">
        <v>252</v>
      </c>
      <c r="D127" s="57">
        <v>430605</v>
      </c>
      <c r="E127" s="12" t="s">
        <v>443</v>
      </c>
      <c r="F127" s="14">
        <v>7624</v>
      </c>
      <c r="G127" s="14">
        <f>VLOOKUP(B127,Indicadores_Exportacao!$A$8:$H$28,6,FALSE)</f>
        <v>0</v>
      </c>
      <c r="H127" s="111" t="e">
        <f>#REF!</f>
        <v>#REF!</v>
      </c>
      <c r="I127" s="111" t="e">
        <f>#REF!</f>
        <v>#REF!</v>
      </c>
      <c r="J127" s="11" t="e">
        <f>#REF!</f>
        <v>#REF!</v>
      </c>
      <c r="K127" s="11" t="e">
        <f>#REF!</f>
        <v>#REF!</v>
      </c>
      <c r="L127" s="112" t="e">
        <f t="shared" si="1"/>
        <v>#REF!</v>
      </c>
    </row>
    <row r="128" spans="1:12" x14ac:dyDescent="0.25">
      <c r="A128" s="59" t="s">
        <v>17</v>
      </c>
      <c r="B128" s="29" t="s">
        <v>646</v>
      </c>
      <c r="C128" s="10" t="s">
        <v>647</v>
      </c>
      <c r="D128" s="57">
        <v>430607</v>
      </c>
      <c r="E128" s="12" t="s">
        <v>442</v>
      </c>
      <c r="F128" s="14">
        <v>2897</v>
      </c>
      <c r="G128" s="14">
        <f>VLOOKUP(B128,Indicadores_Exportacao!$A$8:$H$28,6,FALSE)</f>
        <v>0</v>
      </c>
      <c r="H128" s="111" t="e">
        <f>#REF!</f>
        <v>#REF!</v>
      </c>
      <c r="I128" s="111" t="e">
        <f>#REF!</f>
        <v>#REF!</v>
      </c>
      <c r="J128" s="11" t="e">
        <f>#REF!</f>
        <v>#REF!</v>
      </c>
      <c r="K128" s="11" t="e">
        <f>#REF!</f>
        <v>#REF!</v>
      </c>
      <c r="L128" s="112" t="e">
        <f t="shared" si="1"/>
        <v>#REF!</v>
      </c>
    </row>
    <row r="129" spans="1:12" x14ac:dyDescent="0.25">
      <c r="A129" s="59" t="s">
        <v>12</v>
      </c>
      <c r="B129" s="29" t="s">
        <v>564</v>
      </c>
      <c r="C129" s="10" t="s">
        <v>441</v>
      </c>
      <c r="D129" s="57">
        <v>430610</v>
      </c>
      <c r="E129" s="12" t="s">
        <v>441</v>
      </c>
      <c r="F129" s="14">
        <v>61700</v>
      </c>
      <c r="G129" s="14">
        <f>VLOOKUP(B129,Indicadores_Exportacao!$A$8:$H$28,6,FALSE)</f>
        <v>0</v>
      </c>
      <c r="H129" s="111" t="e">
        <f>#REF!</f>
        <v>#REF!</v>
      </c>
      <c r="I129" s="111" t="e">
        <f>#REF!</f>
        <v>#REF!</v>
      </c>
      <c r="J129" s="11" t="e">
        <f>#REF!</f>
        <v>#REF!</v>
      </c>
      <c r="K129" s="11" t="e">
        <f>#REF!</f>
        <v>#REF!</v>
      </c>
      <c r="L129" s="112" t="e">
        <f t="shared" si="1"/>
        <v>#REF!</v>
      </c>
    </row>
    <row r="130" spans="1:12" x14ac:dyDescent="0.25">
      <c r="A130" s="59" t="s">
        <v>17</v>
      </c>
      <c r="B130" s="29" t="s">
        <v>557</v>
      </c>
      <c r="C130" s="10" t="s">
        <v>418</v>
      </c>
      <c r="D130" s="57">
        <v>430613</v>
      </c>
      <c r="E130" s="12" t="s">
        <v>440</v>
      </c>
      <c r="F130" s="14">
        <v>1878</v>
      </c>
      <c r="G130" s="14">
        <f>VLOOKUP(B130,Indicadores_Exportacao!$A$8:$H$28,6,FALSE)</f>
        <v>0</v>
      </c>
      <c r="H130" s="111" t="e">
        <f>#REF!</f>
        <v>#REF!</v>
      </c>
      <c r="I130" s="111" t="e">
        <f>#REF!</f>
        <v>#REF!</v>
      </c>
      <c r="J130" s="11" t="e">
        <f>#REF!</f>
        <v>#REF!</v>
      </c>
      <c r="K130" s="11" t="e">
        <f>#REF!</f>
        <v>#REF!</v>
      </c>
      <c r="L130" s="112" t="e">
        <f t="shared" si="1"/>
        <v>#REF!</v>
      </c>
    </row>
    <row r="131" spans="1:12" x14ac:dyDescent="0.25">
      <c r="A131" s="59" t="s">
        <v>8</v>
      </c>
      <c r="B131" s="29" t="s">
        <v>650</v>
      </c>
      <c r="C131" s="10" t="s">
        <v>334</v>
      </c>
      <c r="D131" s="57">
        <v>430620</v>
      </c>
      <c r="E131" s="12" t="s">
        <v>439</v>
      </c>
      <c r="F131" s="14">
        <v>13267</v>
      </c>
      <c r="G131" s="14">
        <f>VLOOKUP(B131,Indicadores_Exportacao!$A$8:$H$28,6,FALSE)</f>
        <v>0</v>
      </c>
      <c r="H131" s="111" t="e">
        <f>#REF!</f>
        <v>#REF!</v>
      </c>
      <c r="I131" s="111" t="e">
        <f>#REF!</f>
        <v>#REF!</v>
      </c>
      <c r="J131" s="11" t="e">
        <f>#REF!</f>
        <v>#REF!</v>
      </c>
      <c r="K131" s="11" t="e">
        <f>#REF!</f>
        <v>#REF!</v>
      </c>
      <c r="L131" s="112" t="e">
        <f t="shared" si="1"/>
        <v>#REF!</v>
      </c>
    </row>
    <row r="132" spans="1:12" x14ac:dyDescent="0.25">
      <c r="A132" s="59" t="s">
        <v>17</v>
      </c>
      <c r="B132" s="29" t="s">
        <v>648</v>
      </c>
      <c r="C132" s="10" t="s">
        <v>259</v>
      </c>
      <c r="D132" s="57">
        <v>430630</v>
      </c>
      <c r="E132" s="12" t="s">
        <v>438</v>
      </c>
      <c r="F132" s="14">
        <v>4581</v>
      </c>
      <c r="G132" s="14">
        <f>VLOOKUP(B132,Indicadores_Exportacao!$A$8:$H$28,6,FALSE)</f>
        <v>0</v>
      </c>
      <c r="H132" s="111" t="e">
        <f>#REF!</f>
        <v>#REF!</v>
      </c>
      <c r="I132" s="111" t="e">
        <f>#REF!</f>
        <v>#REF!</v>
      </c>
      <c r="J132" s="11" t="e">
        <f>#REF!</f>
        <v>#REF!</v>
      </c>
      <c r="K132" s="11" t="e">
        <f>#REF!</f>
        <v>#REF!</v>
      </c>
      <c r="L132" s="112" t="e">
        <f t="shared" si="1"/>
        <v>#REF!</v>
      </c>
    </row>
    <row r="133" spans="1:12" x14ac:dyDescent="0.25">
      <c r="A133" s="59" t="s">
        <v>17</v>
      </c>
      <c r="B133" s="29" t="s">
        <v>646</v>
      </c>
      <c r="C133" s="10" t="s">
        <v>647</v>
      </c>
      <c r="D133" s="57">
        <v>430632</v>
      </c>
      <c r="E133" s="12" t="s">
        <v>437</v>
      </c>
      <c r="F133" s="14">
        <v>2998</v>
      </c>
      <c r="G133" s="14">
        <f>VLOOKUP(B133,Indicadores_Exportacao!$A$8:$H$28,6,FALSE)</f>
        <v>0</v>
      </c>
      <c r="H133" s="111" t="e">
        <f>#REF!</f>
        <v>#REF!</v>
      </c>
      <c r="I133" s="111" t="e">
        <f>#REF!</f>
        <v>#REF!</v>
      </c>
      <c r="J133" s="11" t="e">
        <f>#REF!</f>
        <v>#REF!</v>
      </c>
      <c r="K133" s="11" t="e">
        <f>#REF!</f>
        <v>#REF!</v>
      </c>
      <c r="L133" s="112" t="e">
        <f t="shared" si="1"/>
        <v>#REF!</v>
      </c>
    </row>
    <row r="134" spans="1:12" x14ac:dyDescent="0.25">
      <c r="A134" s="59" t="s">
        <v>12</v>
      </c>
      <c r="B134" s="29" t="s">
        <v>566</v>
      </c>
      <c r="C134" s="10" t="s">
        <v>188</v>
      </c>
      <c r="D134" s="57">
        <v>430635</v>
      </c>
      <c r="E134" s="12" t="s">
        <v>436</v>
      </c>
      <c r="F134" s="14">
        <v>2669</v>
      </c>
      <c r="G134" s="14">
        <f>VLOOKUP(B134,Indicadores_Exportacao!$A$8:$H$28,6,FALSE)</f>
        <v>0</v>
      </c>
      <c r="H134" s="111" t="e">
        <f>#REF!</f>
        <v>#REF!</v>
      </c>
      <c r="I134" s="111" t="e">
        <f>#REF!</f>
        <v>#REF!</v>
      </c>
      <c r="J134" s="11" t="e">
        <f>#REF!</f>
        <v>#REF!</v>
      </c>
      <c r="K134" s="11" t="e">
        <f>#REF!</f>
        <v>#REF!</v>
      </c>
      <c r="L134" s="112" t="e">
        <f t="shared" ref="L134:L197" si="2">SUM(H134:K134)</f>
        <v>#REF!</v>
      </c>
    </row>
    <row r="135" spans="1:12" x14ac:dyDescent="0.25">
      <c r="A135" s="59" t="s">
        <v>27</v>
      </c>
      <c r="B135" s="29" t="s">
        <v>644</v>
      </c>
      <c r="C135" s="10" t="s">
        <v>196</v>
      </c>
      <c r="D135" s="57">
        <v>430637</v>
      </c>
      <c r="E135" s="12" t="s">
        <v>435</v>
      </c>
      <c r="F135" s="14">
        <v>2915</v>
      </c>
      <c r="G135" s="14">
        <f>VLOOKUP(B135,Indicadores_Exportacao!$A$8:$H$28,6,FALSE)</f>
        <v>0</v>
      </c>
      <c r="H135" s="111" t="e">
        <f>#REF!</f>
        <v>#REF!</v>
      </c>
      <c r="I135" s="111" t="e">
        <f>#REF!</f>
        <v>#REF!</v>
      </c>
      <c r="J135" s="11" t="e">
        <f>#REF!</f>
        <v>#REF!</v>
      </c>
      <c r="K135" s="11" t="e">
        <f>#REF!</f>
        <v>#REF!</v>
      </c>
      <c r="L135" s="112" t="e">
        <f t="shared" si="2"/>
        <v>#REF!</v>
      </c>
    </row>
    <row r="136" spans="1:12" x14ac:dyDescent="0.25">
      <c r="A136" s="59" t="s">
        <v>4</v>
      </c>
      <c r="B136" s="29" t="s">
        <v>573</v>
      </c>
      <c r="C136" s="10" t="s">
        <v>276</v>
      </c>
      <c r="D136" s="57">
        <v>430640</v>
      </c>
      <c r="E136" s="12" t="s">
        <v>434</v>
      </c>
      <c r="F136" s="14">
        <v>32614</v>
      </c>
      <c r="G136" s="14">
        <f>VLOOKUP(B136,Indicadores_Exportacao!$A$8:$H$28,6,FALSE)</f>
        <v>0</v>
      </c>
      <c r="H136" s="111" t="e">
        <f>#REF!</f>
        <v>#REF!</v>
      </c>
      <c r="I136" s="111" t="e">
        <f>#REF!</f>
        <v>#REF!</v>
      </c>
      <c r="J136" s="11" t="e">
        <f>#REF!</f>
        <v>#REF!</v>
      </c>
      <c r="K136" s="11" t="e">
        <f>#REF!</f>
        <v>#REF!</v>
      </c>
      <c r="L136" s="112" t="e">
        <f t="shared" si="2"/>
        <v>#REF!</v>
      </c>
    </row>
    <row r="137" spans="1:12" x14ac:dyDescent="0.25">
      <c r="A137" s="59" t="s">
        <v>17</v>
      </c>
      <c r="B137" s="29" t="s">
        <v>646</v>
      </c>
      <c r="C137" s="10" t="s">
        <v>647</v>
      </c>
      <c r="D137" s="57">
        <v>430642</v>
      </c>
      <c r="E137" s="12" t="s">
        <v>433</v>
      </c>
      <c r="F137" s="14">
        <v>2144</v>
      </c>
      <c r="G137" s="14">
        <f>VLOOKUP(B137,Indicadores_Exportacao!$A$8:$H$28,6,FALSE)</f>
        <v>0</v>
      </c>
      <c r="H137" s="111" t="e">
        <f>#REF!</f>
        <v>#REF!</v>
      </c>
      <c r="I137" s="111" t="e">
        <f>#REF!</f>
        <v>#REF!</v>
      </c>
      <c r="J137" s="11" t="e">
        <f>#REF!</f>
        <v>#REF!</v>
      </c>
      <c r="K137" s="11" t="e">
        <f>#REF!</f>
        <v>#REF!</v>
      </c>
      <c r="L137" s="112" t="e">
        <f t="shared" si="2"/>
        <v>#REF!</v>
      </c>
    </row>
    <row r="138" spans="1:12" x14ac:dyDescent="0.25">
      <c r="A138" s="59" t="s">
        <v>8</v>
      </c>
      <c r="B138" s="29" t="s">
        <v>650</v>
      </c>
      <c r="C138" s="10" t="s">
        <v>334</v>
      </c>
      <c r="D138" s="57">
        <v>430645</v>
      </c>
      <c r="E138" s="12" t="s">
        <v>432</v>
      </c>
      <c r="F138" s="14">
        <v>3387</v>
      </c>
      <c r="G138" s="14">
        <f>VLOOKUP(B138,Indicadores_Exportacao!$A$8:$H$28,6,FALSE)</f>
        <v>0</v>
      </c>
      <c r="H138" s="111" t="e">
        <f>#REF!</f>
        <v>#REF!</v>
      </c>
      <c r="I138" s="111" t="e">
        <f>#REF!</f>
        <v>#REF!</v>
      </c>
      <c r="J138" s="11" t="e">
        <f>#REF!</f>
        <v>#REF!</v>
      </c>
      <c r="K138" s="11" t="e">
        <f>#REF!</f>
        <v>#REF!</v>
      </c>
      <c r="L138" s="112" t="e">
        <f t="shared" si="2"/>
        <v>#REF!</v>
      </c>
    </row>
    <row r="139" spans="1:12" x14ac:dyDescent="0.25">
      <c r="A139" s="59" t="s">
        <v>4</v>
      </c>
      <c r="B139" s="29" t="s">
        <v>726</v>
      </c>
      <c r="C139" s="10" t="s">
        <v>236</v>
      </c>
      <c r="D139" s="57">
        <v>430650</v>
      </c>
      <c r="E139" s="12" t="s">
        <v>431</v>
      </c>
      <c r="F139" s="14">
        <v>14152</v>
      </c>
      <c r="G139" s="14">
        <f>VLOOKUP(B139,Indicadores_Exportacao!$A$8:$H$28,6,FALSE)</f>
        <v>0</v>
      </c>
      <c r="H139" s="111" t="e">
        <f>#REF!</f>
        <v>#REF!</v>
      </c>
      <c r="I139" s="111" t="e">
        <f>#REF!</f>
        <v>#REF!</v>
      </c>
      <c r="J139" s="11" t="e">
        <f>#REF!</f>
        <v>#REF!</v>
      </c>
      <c r="K139" s="11" t="e">
        <f>#REF!</f>
        <v>#REF!</v>
      </c>
      <c r="L139" s="112" t="e">
        <f t="shared" si="2"/>
        <v>#REF!</v>
      </c>
    </row>
    <row r="140" spans="1:12" x14ac:dyDescent="0.25">
      <c r="A140" s="59" t="s">
        <v>71</v>
      </c>
      <c r="B140" s="29" t="s">
        <v>645</v>
      </c>
      <c r="C140" s="10" t="s">
        <v>537</v>
      </c>
      <c r="D140" s="57">
        <v>430660</v>
      </c>
      <c r="E140" s="12" t="s">
        <v>430</v>
      </c>
      <c r="F140" s="14">
        <v>37452</v>
      </c>
      <c r="G140" s="14">
        <f>VLOOKUP(B140,Indicadores_Exportacao!$A$8:$H$28,6,FALSE)</f>
        <v>0</v>
      </c>
      <c r="H140" s="111" t="e">
        <f>#REF!</f>
        <v>#REF!</v>
      </c>
      <c r="I140" s="111" t="e">
        <f>#REF!</f>
        <v>#REF!</v>
      </c>
      <c r="J140" s="11" t="e">
        <f>#REF!</f>
        <v>#REF!</v>
      </c>
      <c r="K140" s="11" t="e">
        <f>#REF!</f>
        <v>#REF!</v>
      </c>
      <c r="L140" s="112" t="e">
        <f t="shared" si="2"/>
        <v>#REF!</v>
      </c>
    </row>
    <row r="141" spans="1:12" x14ac:dyDescent="0.25">
      <c r="A141" s="59" t="s">
        <v>4</v>
      </c>
      <c r="B141" s="29" t="s">
        <v>645</v>
      </c>
      <c r="C141" s="10" t="s">
        <v>483</v>
      </c>
      <c r="D141" s="57">
        <v>430655</v>
      </c>
      <c r="E141" s="12" t="s">
        <v>429</v>
      </c>
      <c r="F141" s="14">
        <v>2733</v>
      </c>
      <c r="G141" s="14">
        <f>VLOOKUP(B141,Indicadores_Exportacao!$A$8:$H$28,6,FALSE)</f>
        <v>0</v>
      </c>
      <c r="H141" s="111" t="e">
        <f>#REF!</f>
        <v>#REF!</v>
      </c>
      <c r="I141" s="111" t="e">
        <f>#REF!</f>
        <v>#REF!</v>
      </c>
      <c r="J141" s="11" t="e">
        <f>#REF!</f>
        <v>#REF!</v>
      </c>
      <c r="K141" s="11" t="e">
        <f>#REF!</f>
        <v>#REF!</v>
      </c>
      <c r="L141" s="112" t="e">
        <f t="shared" si="2"/>
        <v>#REF!</v>
      </c>
    </row>
    <row r="142" spans="1:12" x14ac:dyDescent="0.25">
      <c r="A142" s="59" t="s">
        <v>27</v>
      </c>
      <c r="B142" s="29" t="s">
        <v>644</v>
      </c>
      <c r="C142" s="10" t="s">
        <v>196</v>
      </c>
      <c r="D142" s="57">
        <v>430670</v>
      </c>
      <c r="E142" s="12" t="s">
        <v>428</v>
      </c>
      <c r="F142" s="14">
        <v>3389</v>
      </c>
      <c r="G142" s="14">
        <f>VLOOKUP(B142,Indicadores_Exportacao!$A$8:$H$28,6,FALSE)</f>
        <v>0</v>
      </c>
      <c r="H142" s="111" t="e">
        <f>#REF!</f>
        <v>#REF!</v>
      </c>
      <c r="I142" s="111" t="e">
        <f>#REF!</f>
        <v>#REF!</v>
      </c>
      <c r="J142" s="11" t="e">
        <f>#REF!</f>
        <v>#REF!</v>
      </c>
      <c r="K142" s="11" t="e">
        <f>#REF!</f>
        <v>#REF!</v>
      </c>
      <c r="L142" s="112" t="e">
        <f t="shared" si="2"/>
        <v>#REF!</v>
      </c>
    </row>
    <row r="143" spans="1:12" x14ac:dyDescent="0.25">
      <c r="A143" s="59" t="s">
        <v>12</v>
      </c>
      <c r="B143" s="29" t="s">
        <v>560</v>
      </c>
      <c r="C143" s="10" t="s">
        <v>194</v>
      </c>
      <c r="D143" s="57">
        <v>430673</v>
      </c>
      <c r="E143" s="12" t="s">
        <v>427</v>
      </c>
      <c r="F143" s="14">
        <v>4964</v>
      </c>
      <c r="G143" s="14">
        <f>VLOOKUP(B143,Indicadores_Exportacao!$A$8:$H$28,6,FALSE)</f>
        <v>0</v>
      </c>
      <c r="H143" s="111" t="e">
        <f>#REF!</f>
        <v>#REF!</v>
      </c>
      <c r="I143" s="111" t="e">
        <f>#REF!</f>
        <v>#REF!</v>
      </c>
      <c r="J143" s="11" t="e">
        <f>#REF!</f>
        <v>#REF!</v>
      </c>
      <c r="K143" s="11" t="e">
        <f>#REF!</f>
        <v>#REF!</v>
      </c>
      <c r="L143" s="112" t="e">
        <f t="shared" si="2"/>
        <v>#REF!</v>
      </c>
    </row>
    <row r="144" spans="1:12" x14ac:dyDescent="0.25">
      <c r="A144" s="59" t="s">
        <v>8</v>
      </c>
      <c r="B144" s="29" t="s">
        <v>650</v>
      </c>
      <c r="C144" s="10" t="s">
        <v>334</v>
      </c>
      <c r="D144" s="57">
        <v>430675</v>
      </c>
      <c r="E144" s="12" t="s">
        <v>426</v>
      </c>
      <c r="F144" s="14">
        <v>2000</v>
      </c>
      <c r="G144" s="14">
        <f>VLOOKUP(B144,Indicadores_Exportacao!$A$8:$H$28,6,FALSE)</f>
        <v>0</v>
      </c>
      <c r="H144" s="111" t="e">
        <f>#REF!</f>
        <v>#REF!</v>
      </c>
      <c r="I144" s="111" t="e">
        <f>#REF!</f>
        <v>#REF!</v>
      </c>
      <c r="J144" s="11" t="e">
        <f>#REF!</f>
        <v>#REF!</v>
      </c>
      <c r="K144" s="11" t="e">
        <f>#REF!</f>
        <v>#REF!</v>
      </c>
      <c r="L144" s="112" t="e">
        <f t="shared" si="2"/>
        <v>#REF!</v>
      </c>
    </row>
    <row r="145" spans="1:12" x14ac:dyDescent="0.25">
      <c r="A145" s="59" t="s">
        <v>4</v>
      </c>
      <c r="B145" s="29" t="s">
        <v>726</v>
      </c>
      <c r="C145" s="10" t="s">
        <v>236</v>
      </c>
      <c r="D145" s="57">
        <v>430676</v>
      </c>
      <c r="E145" s="12" t="s">
        <v>425</v>
      </c>
      <c r="F145" s="14">
        <v>38988</v>
      </c>
      <c r="G145" s="14">
        <f>VLOOKUP(B145,Indicadores_Exportacao!$A$8:$H$28,6,FALSE)</f>
        <v>0</v>
      </c>
      <c r="H145" s="111" t="e">
        <f>#REF!</f>
        <v>#REF!</v>
      </c>
      <c r="I145" s="111" t="e">
        <f>#REF!</f>
        <v>#REF!</v>
      </c>
      <c r="J145" s="11" t="e">
        <f>#REF!</f>
        <v>#REF!</v>
      </c>
      <c r="K145" s="11" t="e">
        <f>#REF!</f>
        <v>#REF!</v>
      </c>
      <c r="L145" s="112" t="e">
        <f t="shared" si="2"/>
        <v>#REF!</v>
      </c>
    </row>
    <row r="146" spans="1:12" x14ac:dyDescent="0.25">
      <c r="A146" s="59" t="s">
        <v>8</v>
      </c>
      <c r="B146" s="29" t="s">
        <v>650</v>
      </c>
      <c r="C146" s="10" t="s">
        <v>334</v>
      </c>
      <c r="D146" s="57">
        <v>430680</v>
      </c>
      <c r="E146" s="12" t="s">
        <v>424</v>
      </c>
      <c r="F146" s="14">
        <v>22673</v>
      </c>
      <c r="G146" s="14">
        <f>VLOOKUP(B146,Indicadores_Exportacao!$A$8:$H$28,6,FALSE)</f>
        <v>0</v>
      </c>
      <c r="H146" s="111" t="e">
        <f>#REF!</f>
        <v>#REF!</v>
      </c>
      <c r="I146" s="111" t="e">
        <f>#REF!</f>
        <v>#REF!</v>
      </c>
      <c r="J146" s="11" t="e">
        <f>#REF!</f>
        <v>#REF!</v>
      </c>
      <c r="K146" s="11" t="e">
        <f>#REF!</f>
        <v>#REF!</v>
      </c>
      <c r="L146" s="112" t="e">
        <f t="shared" si="2"/>
        <v>#REF!</v>
      </c>
    </row>
    <row r="147" spans="1:12" x14ac:dyDescent="0.25">
      <c r="A147" s="59" t="s">
        <v>8</v>
      </c>
      <c r="B147" s="29" t="s">
        <v>541</v>
      </c>
      <c r="C147" s="10" t="s">
        <v>505</v>
      </c>
      <c r="D147" s="57">
        <v>430690</v>
      </c>
      <c r="E147" s="12" t="s">
        <v>423</v>
      </c>
      <c r="F147" s="14">
        <v>24178</v>
      </c>
      <c r="G147" s="14">
        <f>VLOOKUP(B147,Indicadores_Exportacao!$A$8:$H$28,6,FALSE)</f>
        <v>0</v>
      </c>
      <c r="H147" s="111" t="e">
        <f>#REF!</f>
        <v>#REF!</v>
      </c>
      <c r="I147" s="111" t="e">
        <f>#REF!</f>
        <v>#REF!</v>
      </c>
      <c r="J147" s="11" t="e">
        <f>#REF!</f>
        <v>#REF!</v>
      </c>
      <c r="K147" s="11" t="e">
        <f>#REF!</f>
        <v>#REF!</v>
      </c>
      <c r="L147" s="112" t="e">
        <f t="shared" si="2"/>
        <v>#REF!</v>
      </c>
    </row>
    <row r="148" spans="1:12" x14ac:dyDescent="0.25">
      <c r="A148" s="59" t="s">
        <v>17</v>
      </c>
      <c r="B148" s="29" t="s">
        <v>646</v>
      </c>
      <c r="C148" s="10" t="s">
        <v>647</v>
      </c>
      <c r="D148" s="57">
        <v>430692</v>
      </c>
      <c r="E148" s="12" t="s">
        <v>422</v>
      </c>
      <c r="F148" s="14">
        <v>1521</v>
      </c>
      <c r="G148" s="14">
        <f>VLOOKUP(B148,Indicadores_Exportacao!$A$8:$H$28,6,FALSE)</f>
        <v>0</v>
      </c>
      <c r="H148" s="111" t="e">
        <f>#REF!</f>
        <v>#REF!</v>
      </c>
      <c r="I148" s="111" t="e">
        <f>#REF!</f>
        <v>#REF!</v>
      </c>
      <c r="J148" s="11" t="e">
        <f>#REF!</f>
        <v>#REF!</v>
      </c>
      <c r="K148" s="11" t="e">
        <f>#REF!</f>
        <v>#REF!</v>
      </c>
      <c r="L148" s="112" t="e">
        <f t="shared" si="2"/>
        <v>#REF!</v>
      </c>
    </row>
    <row r="149" spans="1:12" x14ac:dyDescent="0.25">
      <c r="A149" s="60" t="s">
        <v>17</v>
      </c>
      <c r="B149" s="29" t="s">
        <v>557</v>
      </c>
      <c r="C149" s="19" t="s">
        <v>418</v>
      </c>
      <c r="D149" s="57">
        <v>430695</v>
      </c>
      <c r="E149" s="12" t="s">
        <v>421</v>
      </c>
      <c r="F149" s="14">
        <v>3054</v>
      </c>
      <c r="G149" s="14">
        <f>VLOOKUP(B149,Indicadores_Exportacao!$A$8:$H$28,6,FALSE)</f>
        <v>0</v>
      </c>
      <c r="H149" s="111" t="e">
        <f>#REF!</f>
        <v>#REF!</v>
      </c>
      <c r="I149" s="111" t="e">
        <f>#REF!</f>
        <v>#REF!</v>
      </c>
      <c r="J149" s="11" t="e">
        <f>#REF!</f>
        <v>#REF!</v>
      </c>
      <c r="K149" s="11" t="e">
        <f>#REF!</f>
        <v>#REF!</v>
      </c>
      <c r="L149" s="112" t="e">
        <f t="shared" si="2"/>
        <v>#REF!</v>
      </c>
    </row>
    <row r="150" spans="1:12" s="165" customFormat="1" x14ac:dyDescent="0.25">
      <c r="A150" s="60" t="s">
        <v>12</v>
      </c>
      <c r="B150" s="159" t="s">
        <v>566</v>
      </c>
      <c r="C150" s="19" t="s">
        <v>188</v>
      </c>
      <c r="D150" s="160">
        <v>430693</v>
      </c>
      <c r="E150" s="161" t="s">
        <v>420</v>
      </c>
      <c r="F150" s="162">
        <v>9256</v>
      </c>
      <c r="G150" s="162">
        <f>VLOOKUP(B150,Indicadores_Exportacao!$A$8:$H$28,6,FALSE)</f>
        <v>0</v>
      </c>
      <c r="H150" s="163" t="e">
        <f>#REF!</f>
        <v>#REF!</v>
      </c>
      <c r="I150" s="163" t="e">
        <f>#REF!</f>
        <v>#REF!</v>
      </c>
      <c r="J150" s="19" t="e">
        <f>#REF!</f>
        <v>#REF!</v>
      </c>
      <c r="K150" s="19" t="e">
        <f>#REF!</f>
        <v>#REF!</v>
      </c>
      <c r="L150" s="164" t="e">
        <f t="shared" si="2"/>
        <v>#REF!</v>
      </c>
    </row>
    <row r="151" spans="1:12" x14ac:dyDescent="0.25">
      <c r="A151" s="59" t="s">
        <v>17</v>
      </c>
      <c r="B151" s="29" t="s">
        <v>557</v>
      </c>
      <c r="C151" s="10" t="s">
        <v>418</v>
      </c>
      <c r="D151" s="57">
        <v>430697</v>
      </c>
      <c r="E151" s="12" t="s">
        <v>419</v>
      </c>
      <c r="F151" s="14">
        <v>3133</v>
      </c>
      <c r="G151" s="14">
        <f>VLOOKUP(B151,Indicadores_Exportacao!$A$8:$H$28,6,FALSE)</f>
        <v>0</v>
      </c>
      <c r="H151" s="111" t="e">
        <f>#REF!</f>
        <v>#REF!</v>
      </c>
      <c r="I151" s="111" t="e">
        <f>#REF!</f>
        <v>#REF!</v>
      </c>
      <c r="J151" s="11" t="e">
        <f>#REF!</f>
        <v>#REF!</v>
      </c>
      <c r="K151" s="11" t="e">
        <f>#REF!</f>
        <v>#REF!</v>
      </c>
      <c r="L151" s="112" t="e">
        <f t="shared" si="2"/>
        <v>#REF!</v>
      </c>
    </row>
    <row r="152" spans="1:12" x14ac:dyDescent="0.25">
      <c r="A152" s="59" t="s">
        <v>17</v>
      </c>
      <c r="B152" s="29" t="s">
        <v>557</v>
      </c>
      <c r="C152" s="10" t="s">
        <v>418</v>
      </c>
      <c r="D152" s="57">
        <v>430700</v>
      </c>
      <c r="E152" s="12" t="s">
        <v>418</v>
      </c>
      <c r="F152" s="14">
        <v>105523</v>
      </c>
      <c r="G152" s="14">
        <f>VLOOKUP(B152,Indicadores_Exportacao!$A$8:$H$28,6,FALSE)</f>
        <v>0</v>
      </c>
      <c r="H152" s="111" t="e">
        <f>#REF!</f>
        <v>#REF!</v>
      </c>
      <c r="I152" s="111" t="e">
        <f>#REF!</f>
        <v>#REF!</v>
      </c>
      <c r="J152" s="11" t="e">
        <f>#REF!</f>
        <v>#REF!</v>
      </c>
      <c r="K152" s="11" t="e">
        <f>#REF!</f>
        <v>#REF!</v>
      </c>
      <c r="L152" s="112" t="e">
        <f t="shared" si="2"/>
        <v>#REF!</v>
      </c>
    </row>
    <row r="153" spans="1:12" x14ac:dyDescent="0.25">
      <c r="A153" s="59" t="s">
        <v>17</v>
      </c>
      <c r="B153" s="29" t="s">
        <v>648</v>
      </c>
      <c r="C153" s="10" t="s">
        <v>259</v>
      </c>
      <c r="D153" s="57">
        <v>430705</v>
      </c>
      <c r="E153" s="12" t="s">
        <v>417</v>
      </c>
      <c r="F153" s="14">
        <v>3159</v>
      </c>
      <c r="G153" s="14">
        <f>VLOOKUP(B153,Indicadores_Exportacao!$A$8:$H$28,6,FALSE)</f>
        <v>0</v>
      </c>
      <c r="H153" s="111" t="e">
        <f>#REF!</f>
        <v>#REF!</v>
      </c>
      <c r="I153" s="111" t="e">
        <f>#REF!</f>
        <v>#REF!</v>
      </c>
      <c r="J153" s="11" t="e">
        <f>#REF!</f>
        <v>#REF!</v>
      </c>
      <c r="K153" s="11" t="e">
        <f>#REF!</f>
        <v>#REF!</v>
      </c>
      <c r="L153" s="112" t="e">
        <f t="shared" si="2"/>
        <v>#REF!</v>
      </c>
    </row>
    <row r="154" spans="1:12" x14ac:dyDescent="0.25">
      <c r="A154" s="59" t="s">
        <v>17</v>
      </c>
      <c r="B154" s="29" t="s">
        <v>557</v>
      </c>
      <c r="C154" s="10" t="s">
        <v>418</v>
      </c>
      <c r="D154" s="57">
        <v>430720</v>
      </c>
      <c r="E154" s="12" t="s">
        <v>416</v>
      </c>
      <c r="F154" s="14">
        <v>5111</v>
      </c>
      <c r="G154" s="14">
        <f>VLOOKUP(B154,Indicadores_Exportacao!$A$8:$H$28,6,FALSE)</f>
        <v>0</v>
      </c>
      <c r="H154" s="111" t="e">
        <f>#REF!</f>
        <v>#REF!</v>
      </c>
      <c r="I154" s="111" t="e">
        <f>#REF!</f>
        <v>#REF!</v>
      </c>
      <c r="J154" s="11" t="e">
        <f>#REF!</f>
        <v>#REF!</v>
      </c>
      <c r="K154" s="11" t="e">
        <f>#REF!</f>
        <v>#REF!</v>
      </c>
      <c r="L154" s="112" t="e">
        <f t="shared" si="2"/>
        <v>#REF!</v>
      </c>
    </row>
    <row r="155" spans="1:12" x14ac:dyDescent="0.25">
      <c r="A155" s="59" t="s">
        <v>17</v>
      </c>
      <c r="B155" s="29" t="s">
        <v>646</v>
      </c>
      <c r="C155" s="10" t="s">
        <v>647</v>
      </c>
      <c r="D155" s="57">
        <v>430730</v>
      </c>
      <c r="E155" s="12" t="s">
        <v>415</v>
      </c>
      <c r="F155" s="14">
        <v>7525</v>
      </c>
      <c r="G155" s="14">
        <f>VLOOKUP(B155,Indicadores_Exportacao!$A$8:$H$28,6,FALSE)</f>
        <v>0</v>
      </c>
      <c r="H155" s="111" t="e">
        <f>#REF!</f>
        <v>#REF!</v>
      </c>
      <c r="I155" s="111" t="e">
        <f>#REF!</f>
        <v>#REF!</v>
      </c>
      <c r="J155" s="11" t="e">
        <f>#REF!</f>
        <v>#REF!</v>
      </c>
      <c r="K155" s="11" t="e">
        <f>#REF!</f>
        <v>#REF!</v>
      </c>
      <c r="L155" s="112" t="e">
        <f t="shared" si="2"/>
        <v>#REF!</v>
      </c>
    </row>
    <row r="156" spans="1:12" x14ac:dyDescent="0.25">
      <c r="A156" s="59" t="s">
        <v>21</v>
      </c>
      <c r="B156" s="29" t="s">
        <v>649</v>
      </c>
      <c r="C156" s="10" t="s">
        <v>470</v>
      </c>
      <c r="D156" s="57">
        <v>430740</v>
      </c>
      <c r="E156" s="12" t="s">
        <v>414</v>
      </c>
      <c r="F156" s="14">
        <v>3272</v>
      </c>
      <c r="G156" s="14">
        <f>VLOOKUP(B156,Indicadores_Exportacao!$A$8:$H$28,6,FALSE)</f>
        <v>0</v>
      </c>
      <c r="H156" s="111" t="e">
        <f>#REF!</f>
        <v>#REF!</v>
      </c>
      <c r="I156" s="111" t="e">
        <f>#REF!</f>
        <v>#REF!</v>
      </c>
      <c r="J156" s="11" t="e">
        <f>#REF!</f>
        <v>#REF!</v>
      </c>
      <c r="K156" s="11" t="e">
        <f>#REF!</f>
        <v>#REF!</v>
      </c>
      <c r="L156" s="112" t="e">
        <f t="shared" si="2"/>
        <v>#REF!</v>
      </c>
    </row>
    <row r="157" spans="1:12" x14ac:dyDescent="0.25">
      <c r="A157" s="59" t="s">
        <v>17</v>
      </c>
      <c r="B157" s="29" t="s">
        <v>646</v>
      </c>
      <c r="C157" s="10" t="s">
        <v>647</v>
      </c>
      <c r="D157" s="57">
        <v>430745</v>
      </c>
      <c r="E157" s="12" t="s">
        <v>413</v>
      </c>
      <c r="F157" s="14">
        <v>3279</v>
      </c>
      <c r="G157" s="14">
        <f>VLOOKUP(B157,Indicadores_Exportacao!$A$8:$H$28,6,FALSE)</f>
        <v>0</v>
      </c>
      <c r="H157" s="111" t="e">
        <f>#REF!</f>
        <v>#REF!</v>
      </c>
      <c r="I157" s="111" t="e">
        <f>#REF!</f>
        <v>#REF!</v>
      </c>
      <c r="J157" s="11" t="e">
        <f>#REF!</f>
        <v>#REF!</v>
      </c>
      <c r="K157" s="11" t="e">
        <f>#REF!</f>
        <v>#REF!</v>
      </c>
      <c r="L157" s="112" t="e">
        <f t="shared" si="2"/>
        <v>#REF!</v>
      </c>
    </row>
    <row r="158" spans="1:12" x14ac:dyDescent="0.25">
      <c r="A158" s="59" t="s">
        <v>17</v>
      </c>
      <c r="B158" s="29" t="s">
        <v>648</v>
      </c>
      <c r="C158" s="10" t="s">
        <v>259</v>
      </c>
      <c r="D158" s="57">
        <v>430750</v>
      </c>
      <c r="E158" s="12" t="s">
        <v>412</v>
      </c>
      <c r="F158" s="14">
        <v>15666</v>
      </c>
      <c r="G158" s="14">
        <f>VLOOKUP(B158,Indicadores_Exportacao!$A$8:$H$28,6,FALSE)</f>
        <v>0</v>
      </c>
      <c r="H158" s="111" t="e">
        <f>#REF!</f>
        <v>#REF!</v>
      </c>
      <c r="I158" s="111" t="e">
        <f>#REF!</f>
        <v>#REF!</v>
      </c>
      <c r="J158" s="11" t="e">
        <f>#REF!</f>
        <v>#REF!</v>
      </c>
      <c r="K158" s="11" t="e">
        <f>#REF!</f>
        <v>#REF!</v>
      </c>
      <c r="L158" s="112" t="e">
        <f t="shared" si="2"/>
        <v>#REF!</v>
      </c>
    </row>
    <row r="159" spans="1:12" x14ac:dyDescent="0.25">
      <c r="A159" s="59" t="s">
        <v>17</v>
      </c>
      <c r="B159" s="29" t="s">
        <v>557</v>
      </c>
      <c r="C159" s="10" t="s">
        <v>418</v>
      </c>
      <c r="D159" s="57">
        <v>430755</v>
      </c>
      <c r="E159" s="12" t="s">
        <v>411</v>
      </c>
      <c r="F159" s="14">
        <v>6291</v>
      </c>
      <c r="G159" s="14">
        <f>VLOOKUP(B159,Indicadores_Exportacao!$A$8:$H$28,6,FALSE)</f>
        <v>0</v>
      </c>
      <c r="H159" s="111" t="e">
        <f>#REF!</f>
        <v>#REF!</v>
      </c>
      <c r="I159" s="111" t="e">
        <f>#REF!</f>
        <v>#REF!</v>
      </c>
      <c r="J159" s="11" t="e">
        <f>#REF!</f>
        <v>#REF!</v>
      </c>
      <c r="K159" s="11" t="e">
        <f>#REF!</f>
        <v>#REF!</v>
      </c>
      <c r="L159" s="112" t="e">
        <f t="shared" si="2"/>
        <v>#REF!</v>
      </c>
    </row>
    <row r="160" spans="1:12" x14ac:dyDescent="0.25">
      <c r="A160" s="59" t="s">
        <v>4</v>
      </c>
      <c r="B160" s="29" t="s">
        <v>573</v>
      </c>
      <c r="C160" s="10" t="s">
        <v>276</v>
      </c>
      <c r="D160" s="57">
        <v>430760</v>
      </c>
      <c r="E160" s="12" t="s">
        <v>410</v>
      </c>
      <c r="F160" s="14">
        <v>49117</v>
      </c>
      <c r="G160" s="14">
        <f>VLOOKUP(B160,Indicadores_Exportacao!$A$8:$H$28,6,FALSE)</f>
        <v>0</v>
      </c>
      <c r="H160" s="111" t="e">
        <f>#REF!</f>
        <v>#REF!</v>
      </c>
      <c r="I160" s="111" t="e">
        <f>#REF!</f>
        <v>#REF!</v>
      </c>
      <c r="J160" s="11" t="e">
        <f>#REF!</f>
        <v>#REF!</v>
      </c>
      <c r="K160" s="11" t="e">
        <f>#REF!</f>
        <v>#REF!</v>
      </c>
      <c r="L160" s="112" t="e">
        <f t="shared" si="2"/>
        <v>#REF!</v>
      </c>
    </row>
    <row r="161" spans="1:12" x14ac:dyDescent="0.25">
      <c r="A161" s="59" t="s">
        <v>4</v>
      </c>
      <c r="B161" s="29" t="s">
        <v>571</v>
      </c>
      <c r="C161" s="10" t="s">
        <v>486</v>
      </c>
      <c r="D161" s="57">
        <v>430770</v>
      </c>
      <c r="E161" s="12" t="s">
        <v>409</v>
      </c>
      <c r="F161" s="14">
        <v>84509</v>
      </c>
      <c r="G161" s="14">
        <f>VLOOKUP(B161,Indicadores_Exportacao!$A$8:$H$28,6,FALSE)</f>
        <v>0</v>
      </c>
      <c r="H161" s="111" t="e">
        <f>#REF!</f>
        <v>#REF!</v>
      </c>
      <c r="I161" s="111" t="e">
        <f>#REF!</f>
        <v>#REF!</v>
      </c>
      <c r="J161" s="11" t="e">
        <f>#REF!</f>
        <v>#REF!</v>
      </c>
      <c r="K161" s="11" t="e">
        <f>#REF!</f>
        <v>#REF!</v>
      </c>
      <c r="L161" s="112" t="e">
        <f t="shared" si="2"/>
        <v>#REF!</v>
      </c>
    </row>
    <row r="162" spans="1:12" x14ac:dyDescent="0.25">
      <c r="A162" s="59" t="s">
        <v>8</v>
      </c>
      <c r="B162" s="29" t="s">
        <v>650</v>
      </c>
      <c r="C162" s="10" t="s">
        <v>334</v>
      </c>
      <c r="D162" s="58">
        <v>430780</v>
      </c>
      <c r="E162" s="12" t="s">
        <v>408</v>
      </c>
      <c r="F162" s="14">
        <v>34277</v>
      </c>
      <c r="G162" s="14">
        <f>VLOOKUP(B162,Indicadores_Exportacao!$A$8:$H$28,6,FALSE)</f>
        <v>0</v>
      </c>
      <c r="H162" s="111" t="e">
        <f>#REF!</f>
        <v>#REF!</v>
      </c>
      <c r="I162" s="111" t="e">
        <f>#REF!</f>
        <v>#REF!</v>
      </c>
      <c r="J162" s="11" t="e">
        <f>#REF!</f>
        <v>#REF!</v>
      </c>
      <c r="K162" s="11" t="e">
        <f>#REF!</f>
        <v>#REF!</v>
      </c>
      <c r="L162" s="112" t="e">
        <f t="shared" si="2"/>
        <v>#REF!</v>
      </c>
    </row>
    <row r="163" spans="1:12" x14ac:dyDescent="0.25">
      <c r="A163" s="59" t="s">
        <v>8</v>
      </c>
      <c r="B163" s="29" t="s">
        <v>541</v>
      </c>
      <c r="C163" s="10" t="s">
        <v>505</v>
      </c>
      <c r="D163" s="57">
        <v>430781</v>
      </c>
      <c r="E163" s="12" t="s">
        <v>407</v>
      </c>
      <c r="F163" s="14">
        <v>3544</v>
      </c>
      <c r="G163" s="14">
        <f>VLOOKUP(B163,Indicadores_Exportacao!$A$8:$H$28,6,FALSE)</f>
        <v>0</v>
      </c>
      <c r="H163" s="111" t="e">
        <f>#REF!</f>
        <v>#REF!</v>
      </c>
      <c r="I163" s="111" t="e">
        <f>#REF!</f>
        <v>#REF!</v>
      </c>
      <c r="J163" s="11" t="e">
        <f>#REF!</f>
        <v>#REF!</v>
      </c>
      <c r="K163" s="11" t="e">
        <f>#REF!</f>
        <v>#REF!</v>
      </c>
      <c r="L163" s="112" t="e">
        <f t="shared" si="2"/>
        <v>#REF!</v>
      </c>
    </row>
    <row r="164" spans="1:12" x14ac:dyDescent="0.25">
      <c r="A164" s="59" t="s">
        <v>12</v>
      </c>
      <c r="B164" s="29" t="s">
        <v>566</v>
      </c>
      <c r="C164" s="10" t="s">
        <v>188</v>
      </c>
      <c r="D164" s="57">
        <v>430783</v>
      </c>
      <c r="E164" s="12" t="s">
        <v>406</v>
      </c>
      <c r="F164" s="14">
        <v>2752</v>
      </c>
      <c r="G164" s="14">
        <f>VLOOKUP(B164,Indicadores_Exportacao!$A$8:$H$28,6,FALSE)</f>
        <v>0</v>
      </c>
      <c r="H164" s="111" t="e">
        <f>#REF!</f>
        <v>#REF!</v>
      </c>
      <c r="I164" s="111" t="e">
        <f>#REF!</f>
        <v>#REF!</v>
      </c>
      <c r="J164" s="11" t="e">
        <f>#REF!</f>
        <v>#REF!</v>
      </c>
      <c r="K164" s="11" t="e">
        <f>#REF!</f>
        <v>#REF!</v>
      </c>
      <c r="L164" s="112" t="e">
        <f t="shared" si="2"/>
        <v>#REF!</v>
      </c>
    </row>
    <row r="165" spans="1:12" x14ac:dyDescent="0.25">
      <c r="A165" s="59" t="s">
        <v>21</v>
      </c>
      <c r="B165" s="29" t="s">
        <v>649</v>
      </c>
      <c r="C165" s="10" t="s">
        <v>470</v>
      </c>
      <c r="D165" s="57">
        <v>430786</v>
      </c>
      <c r="E165" s="12" t="s">
        <v>405</v>
      </c>
      <c r="F165" s="14">
        <v>2772</v>
      </c>
      <c r="G165" s="14">
        <f>VLOOKUP(B165,Indicadores_Exportacao!$A$8:$H$28,6,FALSE)</f>
        <v>0</v>
      </c>
      <c r="H165" s="111" t="e">
        <f>#REF!</f>
        <v>#REF!</v>
      </c>
      <c r="I165" s="111" t="e">
        <f>#REF!</f>
        <v>#REF!</v>
      </c>
      <c r="J165" s="11" t="e">
        <f>#REF!</f>
        <v>#REF!</v>
      </c>
      <c r="K165" s="11" t="e">
        <f>#REF!</f>
        <v>#REF!</v>
      </c>
      <c r="L165" s="112" t="e">
        <f t="shared" si="2"/>
        <v>#REF!</v>
      </c>
    </row>
    <row r="166" spans="1:12" x14ac:dyDescent="0.25">
      <c r="A166" s="59" t="s">
        <v>21</v>
      </c>
      <c r="B166" s="29" t="s">
        <v>649</v>
      </c>
      <c r="C166" s="10" t="s">
        <v>470</v>
      </c>
      <c r="D166" s="57">
        <v>430790</v>
      </c>
      <c r="E166" s="12" t="s">
        <v>404</v>
      </c>
      <c r="F166" s="14">
        <v>70485</v>
      </c>
      <c r="G166" s="14">
        <f>VLOOKUP(B166,Indicadores_Exportacao!$A$8:$H$28,6,FALSE)</f>
        <v>0</v>
      </c>
      <c r="H166" s="111" t="e">
        <f>#REF!</f>
        <v>#REF!</v>
      </c>
      <c r="I166" s="111" t="e">
        <f>#REF!</f>
        <v>#REF!</v>
      </c>
      <c r="J166" s="11" t="e">
        <f>#REF!</f>
        <v>#REF!</v>
      </c>
      <c r="K166" s="11" t="e">
        <f>#REF!</f>
        <v>#REF!</v>
      </c>
      <c r="L166" s="112" t="e">
        <f t="shared" si="2"/>
        <v>#REF!</v>
      </c>
    </row>
    <row r="167" spans="1:12" x14ac:dyDescent="0.25">
      <c r="A167" s="59" t="s">
        <v>27</v>
      </c>
      <c r="B167" s="29" t="s">
        <v>644</v>
      </c>
      <c r="C167" s="10" t="s">
        <v>196</v>
      </c>
      <c r="D167" s="57">
        <v>430800</v>
      </c>
      <c r="E167" s="12" t="s">
        <v>403</v>
      </c>
      <c r="F167" s="14">
        <v>6705</v>
      </c>
      <c r="G167" s="14">
        <f>VLOOKUP(B167,Indicadores_Exportacao!$A$8:$H$28,6,FALSE)</f>
        <v>0</v>
      </c>
      <c r="H167" s="111" t="e">
        <f>#REF!</f>
        <v>#REF!</v>
      </c>
      <c r="I167" s="111" t="e">
        <f>#REF!</f>
        <v>#REF!</v>
      </c>
      <c r="J167" s="11" t="e">
        <f>#REF!</f>
        <v>#REF!</v>
      </c>
      <c r="K167" s="11" t="e">
        <f>#REF!</f>
        <v>#REF!</v>
      </c>
      <c r="L167" s="112" t="e">
        <f t="shared" si="2"/>
        <v>#REF!</v>
      </c>
    </row>
    <row r="168" spans="1:12" x14ac:dyDescent="0.25">
      <c r="A168" s="59" t="s">
        <v>17</v>
      </c>
      <c r="B168" s="29" t="s">
        <v>557</v>
      </c>
      <c r="C168" s="10" t="s">
        <v>418</v>
      </c>
      <c r="D168" s="57">
        <v>430805</v>
      </c>
      <c r="E168" s="12" t="s">
        <v>402</v>
      </c>
      <c r="F168" s="14">
        <v>2588</v>
      </c>
      <c r="G168" s="14">
        <f>VLOOKUP(B168,Indicadores_Exportacao!$A$8:$H$28,6,FALSE)</f>
        <v>0</v>
      </c>
      <c r="H168" s="111" t="e">
        <f>#REF!</f>
        <v>#REF!</v>
      </c>
      <c r="I168" s="111" t="e">
        <f>#REF!</f>
        <v>#REF!</v>
      </c>
      <c r="J168" s="11" t="e">
        <f>#REF!</f>
        <v>#REF!</v>
      </c>
      <c r="K168" s="11" t="e">
        <f>#REF!</f>
        <v>#REF!</v>
      </c>
      <c r="L168" s="112" t="e">
        <f t="shared" si="2"/>
        <v>#REF!</v>
      </c>
    </row>
    <row r="169" spans="1:12" x14ac:dyDescent="0.25">
      <c r="A169" s="59" t="s">
        <v>8</v>
      </c>
      <c r="B169" s="29" t="s">
        <v>650</v>
      </c>
      <c r="C169" s="10" t="s">
        <v>334</v>
      </c>
      <c r="D169" s="58">
        <v>430807</v>
      </c>
      <c r="E169" s="12" t="s">
        <v>401</v>
      </c>
      <c r="F169" s="14">
        <v>4400</v>
      </c>
      <c r="G169" s="14">
        <f>VLOOKUP(B169,Indicadores_Exportacao!$A$8:$H$28,6,FALSE)</f>
        <v>0</v>
      </c>
      <c r="H169" s="111" t="e">
        <f>#REF!</f>
        <v>#REF!</v>
      </c>
      <c r="I169" s="111" t="e">
        <f>#REF!</f>
        <v>#REF!</v>
      </c>
      <c r="J169" s="11" t="e">
        <f>#REF!</f>
        <v>#REF!</v>
      </c>
      <c r="K169" s="11" t="e">
        <f>#REF!</f>
        <v>#REF!</v>
      </c>
      <c r="L169" s="112" t="e">
        <f t="shared" si="2"/>
        <v>#REF!</v>
      </c>
    </row>
    <row r="170" spans="1:12" x14ac:dyDescent="0.25">
      <c r="A170" s="59" t="s">
        <v>21</v>
      </c>
      <c r="B170" s="29" t="s">
        <v>649</v>
      </c>
      <c r="C170" s="10" t="s">
        <v>470</v>
      </c>
      <c r="D170" s="57">
        <v>430810</v>
      </c>
      <c r="E170" s="12" t="s">
        <v>400</v>
      </c>
      <c r="F170" s="14">
        <v>13914</v>
      </c>
      <c r="G170" s="14">
        <f>VLOOKUP(B170,Indicadores_Exportacao!$A$8:$H$28,6,FALSE)</f>
        <v>0</v>
      </c>
      <c r="H170" s="111" t="e">
        <f>#REF!</f>
        <v>#REF!</v>
      </c>
      <c r="I170" s="111" t="e">
        <f>#REF!</f>
        <v>#REF!</v>
      </c>
      <c r="J170" s="11" t="e">
        <f>#REF!</f>
        <v>#REF!</v>
      </c>
      <c r="K170" s="11" t="e">
        <f>#REF!</f>
        <v>#REF!</v>
      </c>
      <c r="L170" s="112" t="e">
        <f t="shared" si="2"/>
        <v>#REF!</v>
      </c>
    </row>
    <row r="171" spans="1:12" x14ac:dyDescent="0.25">
      <c r="A171" s="59" t="s">
        <v>21</v>
      </c>
      <c r="B171" s="29" t="s">
        <v>649</v>
      </c>
      <c r="C171" s="10" t="s">
        <v>470</v>
      </c>
      <c r="D171" s="57">
        <v>430820</v>
      </c>
      <c r="E171" s="12" t="s">
        <v>399</v>
      </c>
      <c r="F171" s="14">
        <v>30843</v>
      </c>
      <c r="G171" s="14">
        <f>VLOOKUP(B171,Indicadores_Exportacao!$A$8:$H$28,6,FALSE)</f>
        <v>0</v>
      </c>
      <c r="H171" s="111" t="e">
        <f>#REF!</f>
        <v>#REF!</v>
      </c>
      <c r="I171" s="111" t="e">
        <f>#REF!</f>
        <v>#REF!</v>
      </c>
      <c r="J171" s="11" t="e">
        <f>#REF!</f>
        <v>#REF!</v>
      </c>
      <c r="K171" s="11" t="e">
        <f>#REF!</f>
        <v>#REF!</v>
      </c>
      <c r="L171" s="112" t="e">
        <f t="shared" si="2"/>
        <v>#REF!</v>
      </c>
    </row>
    <row r="172" spans="1:12" x14ac:dyDescent="0.25">
      <c r="A172" s="59" t="s">
        <v>17</v>
      </c>
      <c r="B172" s="29" t="s">
        <v>557</v>
      </c>
      <c r="C172" s="10" t="s">
        <v>418</v>
      </c>
      <c r="D172" s="57">
        <v>430825</v>
      </c>
      <c r="E172" s="12" t="s">
        <v>398</v>
      </c>
      <c r="F172" s="14">
        <v>1845</v>
      </c>
      <c r="G172" s="14">
        <f>VLOOKUP(B172,Indicadores_Exportacao!$A$8:$H$28,6,FALSE)</f>
        <v>0</v>
      </c>
      <c r="H172" s="111" t="e">
        <f>#REF!</f>
        <v>#REF!</v>
      </c>
      <c r="I172" s="111" t="e">
        <f>#REF!</f>
        <v>#REF!</v>
      </c>
      <c r="J172" s="11" t="e">
        <f>#REF!</f>
        <v>#REF!</v>
      </c>
      <c r="K172" s="11" t="e">
        <f>#REF!</f>
        <v>#REF!</v>
      </c>
      <c r="L172" s="112" t="e">
        <f t="shared" si="2"/>
        <v>#REF!</v>
      </c>
    </row>
    <row r="173" spans="1:12" x14ac:dyDescent="0.25">
      <c r="A173" s="59" t="s">
        <v>17</v>
      </c>
      <c r="B173" s="29" t="s">
        <v>648</v>
      </c>
      <c r="C173" s="10" t="s">
        <v>259</v>
      </c>
      <c r="D173" s="57">
        <v>430830</v>
      </c>
      <c r="E173" s="12" t="s">
        <v>397</v>
      </c>
      <c r="F173" s="14">
        <v>10253</v>
      </c>
      <c r="G173" s="14">
        <f>VLOOKUP(B173,Indicadores_Exportacao!$A$8:$H$28,6,FALSE)</f>
        <v>0</v>
      </c>
      <c r="H173" s="111" t="e">
        <f>#REF!</f>
        <v>#REF!</v>
      </c>
      <c r="I173" s="111" t="e">
        <f>#REF!</f>
        <v>#REF!</v>
      </c>
      <c r="J173" s="11" t="e">
        <f>#REF!</f>
        <v>#REF!</v>
      </c>
      <c r="K173" s="11" t="e">
        <f>#REF!</f>
        <v>#REF!</v>
      </c>
      <c r="L173" s="112" t="e">
        <f t="shared" si="2"/>
        <v>#REF!</v>
      </c>
    </row>
    <row r="174" spans="1:12" x14ac:dyDescent="0.25">
      <c r="A174" s="59" t="s">
        <v>27</v>
      </c>
      <c r="B174" s="29" t="s">
        <v>644</v>
      </c>
      <c r="C174" s="10" t="s">
        <v>196</v>
      </c>
      <c r="D174" s="57">
        <v>430840</v>
      </c>
      <c r="E174" s="12" t="s">
        <v>396</v>
      </c>
      <c r="F174" s="14">
        <v>7048</v>
      </c>
      <c r="G174" s="14">
        <f>VLOOKUP(B174,Indicadores_Exportacao!$A$8:$H$28,6,FALSE)</f>
        <v>0</v>
      </c>
      <c r="H174" s="111" t="e">
        <f>#REF!</f>
        <v>#REF!</v>
      </c>
      <c r="I174" s="111" t="e">
        <f>#REF!</f>
        <v>#REF!</v>
      </c>
      <c r="J174" s="11" t="e">
        <f>#REF!</f>
        <v>#REF!</v>
      </c>
      <c r="K174" s="11" t="e">
        <f>#REF!</f>
        <v>#REF!</v>
      </c>
      <c r="L174" s="112" t="e">
        <f t="shared" si="2"/>
        <v>#REF!</v>
      </c>
    </row>
    <row r="175" spans="1:12" x14ac:dyDescent="0.25">
      <c r="A175" s="59" t="s">
        <v>8</v>
      </c>
      <c r="B175" s="29" t="s">
        <v>650</v>
      </c>
      <c r="C175" s="10" t="s">
        <v>334</v>
      </c>
      <c r="D175" s="57">
        <v>430843</v>
      </c>
      <c r="E175" s="12" t="s">
        <v>395</v>
      </c>
      <c r="F175" s="14">
        <v>2530</v>
      </c>
      <c r="G175" s="14">
        <f>VLOOKUP(B175,Indicadores_Exportacao!$A$8:$H$28,6,FALSE)</f>
        <v>0</v>
      </c>
      <c r="H175" s="111" t="e">
        <f>#REF!</f>
        <v>#REF!</v>
      </c>
      <c r="I175" s="111" t="e">
        <f>#REF!</f>
        <v>#REF!</v>
      </c>
      <c r="J175" s="11" t="e">
        <f>#REF!</f>
        <v>#REF!</v>
      </c>
      <c r="K175" s="11" t="e">
        <f>#REF!</f>
        <v>#REF!</v>
      </c>
      <c r="L175" s="112" t="e">
        <f t="shared" si="2"/>
        <v>#REF!</v>
      </c>
    </row>
    <row r="176" spans="1:12" x14ac:dyDescent="0.25">
      <c r="A176" s="59" t="s">
        <v>12</v>
      </c>
      <c r="B176" s="29" t="s">
        <v>564</v>
      </c>
      <c r="C176" s="10" t="s">
        <v>441</v>
      </c>
      <c r="D176" s="57">
        <v>430845</v>
      </c>
      <c r="E176" s="12" t="s">
        <v>394</v>
      </c>
      <c r="F176" s="14">
        <v>4591</v>
      </c>
      <c r="G176" s="14">
        <f>VLOOKUP(B176,Indicadores_Exportacao!$A$8:$H$28,6,FALSE)</f>
        <v>0</v>
      </c>
      <c r="H176" s="111" t="e">
        <f>#REF!</f>
        <v>#REF!</v>
      </c>
      <c r="I176" s="111" t="e">
        <f>#REF!</f>
        <v>#REF!</v>
      </c>
      <c r="J176" s="11" t="e">
        <f>#REF!</f>
        <v>#REF!</v>
      </c>
      <c r="K176" s="11" t="e">
        <f>#REF!</f>
        <v>#REF!</v>
      </c>
      <c r="L176" s="112" t="e">
        <f t="shared" si="2"/>
        <v>#REF!</v>
      </c>
    </row>
    <row r="177" spans="1:12" x14ac:dyDescent="0.25">
      <c r="A177" s="59" t="s">
        <v>17</v>
      </c>
      <c r="B177" s="29" t="s">
        <v>646</v>
      </c>
      <c r="C177" s="10" t="s">
        <v>647</v>
      </c>
      <c r="D177" s="57">
        <v>430850</v>
      </c>
      <c r="E177" s="12" t="s">
        <v>393</v>
      </c>
      <c r="F177" s="14">
        <v>32360</v>
      </c>
      <c r="G177" s="14">
        <f>VLOOKUP(B177,Indicadores_Exportacao!$A$8:$H$28,6,FALSE)</f>
        <v>0</v>
      </c>
      <c r="H177" s="111" t="e">
        <f>#REF!</f>
        <v>#REF!</v>
      </c>
      <c r="I177" s="111" t="e">
        <f>#REF!</f>
        <v>#REF!</v>
      </c>
      <c r="J177" s="11" t="e">
        <f>#REF!</f>
        <v>#REF!</v>
      </c>
      <c r="K177" s="11" t="e">
        <f>#REF!</f>
        <v>#REF!</v>
      </c>
      <c r="L177" s="112" t="e">
        <f t="shared" si="2"/>
        <v>#REF!</v>
      </c>
    </row>
    <row r="178" spans="1:12" x14ac:dyDescent="0.25">
      <c r="A178" s="59" t="s">
        <v>21</v>
      </c>
      <c r="B178" s="29" t="s">
        <v>649</v>
      </c>
      <c r="C178" s="10" t="s">
        <v>470</v>
      </c>
      <c r="D178" s="57">
        <v>430860</v>
      </c>
      <c r="E178" s="12" t="s">
        <v>392</v>
      </c>
      <c r="F178" s="14">
        <v>35067</v>
      </c>
      <c r="G178" s="14">
        <f>VLOOKUP(B178,Indicadores_Exportacao!$A$8:$H$28,6,FALSE)</f>
        <v>0</v>
      </c>
      <c r="H178" s="111" t="e">
        <f>#REF!</f>
        <v>#REF!</v>
      </c>
      <c r="I178" s="111" t="e">
        <f>#REF!</f>
        <v>#REF!</v>
      </c>
      <c r="J178" s="11" t="e">
        <f>#REF!</f>
        <v>#REF!</v>
      </c>
      <c r="K178" s="11" t="e">
        <f>#REF!</f>
        <v>#REF!</v>
      </c>
      <c r="L178" s="112" t="e">
        <f t="shared" si="2"/>
        <v>#REF!</v>
      </c>
    </row>
    <row r="179" spans="1:12" x14ac:dyDescent="0.25">
      <c r="A179" s="59" t="s">
        <v>12</v>
      </c>
      <c r="B179" s="29" t="s">
        <v>566</v>
      </c>
      <c r="C179" s="10" t="s">
        <v>188</v>
      </c>
      <c r="D179" s="57">
        <v>430865</v>
      </c>
      <c r="E179" s="12" t="s">
        <v>391</v>
      </c>
      <c r="F179" s="14">
        <v>2940</v>
      </c>
      <c r="G179" s="14">
        <f>VLOOKUP(B179,Indicadores_Exportacao!$A$8:$H$28,6,FALSE)</f>
        <v>0</v>
      </c>
      <c r="H179" s="111" t="e">
        <f>#REF!</f>
        <v>#REF!</v>
      </c>
      <c r="I179" s="111" t="e">
        <f>#REF!</f>
        <v>#REF!</v>
      </c>
      <c r="J179" s="11" t="e">
        <f>#REF!</f>
        <v>#REF!</v>
      </c>
      <c r="K179" s="11" t="e">
        <f>#REF!</f>
        <v>#REF!</v>
      </c>
      <c r="L179" s="112" t="e">
        <f t="shared" si="2"/>
        <v>#REF!</v>
      </c>
    </row>
    <row r="180" spans="1:12" x14ac:dyDescent="0.25">
      <c r="A180" s="59" t="s">
        <v>17</v>
      </c>
      <c r="B180" s="29" t="s">
        <v>557</v>
      </c>
      <c r="C180" s="10" t="s">
        <v>418</v>
      </c>
      <c r="D180" s="57">
        <v>430870</v>
      </c>
      <c r="E180" s="12" t="s">
        <v>390</v>
      </c>
      <c r="F180" s="14">
        <v>5716</v>
      </c>
      <c r="G180" s="14">
        <f>VLOOKUP(B180,Indicadores_Exportacao!$A$8:$H$28,6,FALSE)</f>
        <v>0</v>
      </c>
      <c r="H180" s="111" t="e">
        <f>#REF!</f>
        <v>#REF!</v>
      </c>
      <c r="I180" s="111" t="e">
        <f>#REF!</f>
        <v>#REF!</v>
      </c>
      <c r="J180" s="11" t="e">
        <f>#REF!</f>
        <v>#REF!</v>
      </c>
      <c r="K180" s="11" t="e">
        <f>#REF!</f>
        <v>#REF!</v>
      </c>
      <c r="L180" s="112" t="e">
        <f t="shared" si="2"/>
        <v>#REF!</v>
      </c>
    </row>
    <row r="181" spans="1:12" x14ac:dyDescent="0.25">
      <c r="A181" s="59" t="s">
        <v>4</v>
      </c>
      <c r="B181" s="29" t="s">
        <v>726</v>
      </c>
      <c r="C181" s="10" t="s">
        <v>236</v>
      </c>
      <c r="D181" s="57">
        <v>430880</v>
      </c>
      <c r="E181" s="12" t="s">
        <v>389</v>
      </c>
      <c r="F181" s="14">
        <v>8424</v>
      </c>
      <c r="G181" s="14">
        <f>VLOOKUP(B181,Indicadores_Exportacao!$A$8:$H$28,6,FALSE)</f>
        <v>0</v>
      </c>
      <c r="H181" s="111" t="e">
        <f>#REF!</f>
        <v>#REF!</v>
      </c>
      <c r="I181" s="111" t="e">
        <f>#REF!</f>
        <v>#REF!</v>
      </c>
      <c r="J181" s="11" t="e">
        <f>#REF!</f>
        <v>#REF!</v>
      </c>
      <c r="K181" s="11" t="e">
        <f>#REF!</f>
        <v>#REF!</v>
      </c>
      <c r="L181" s="112" t="e">
        <f t="shared" si="2"/>
        <v>#REF!</v>
      </c>
    </row>
    <row r="182" spans="1:12" x14ac:dyDescent="0.25">
      <c r="A182" s="59" t="s">
        <v>17</v>
      </c>
      <c r="B182" s="29" t="s">
        <v>648</v>
      </c>
      <c r="C182" s="10" t="s">
        <v>259</v>
      </c>
      <c r="D182" s="57">
        <v>430885</v>
      </c>
      <c r="E182" s="12" t="s">
        <v>388</v>
      </c>
      <c r="F182" s="14">
        <v>1927</v>
      </c>
      <c r="G182" s="14">
        <f>VLOOKUP(B182,Indicadores_Exportacao!$A$8:$H$28,6,FALSE)</f>
        <v>0</v>
      </c>
      <c r="H182" s="111" t="e">
        <f>#REF!</f>
        <v>#REF!</v>
      </c>
      <c r="I182" s="111" t="e">
        <f>#REF!</f>
        <v>#REF!</v>
      </c>
      <c r="J182" s="11" t="e">
        <f>#REF!</f>
        <v>#REF!</v>
      </c>
      <c r="K182" s="11" t="e">
        <f>#REF!</f>
        <v>#REF!</v>
      </c>
      <c r="L182" s="112" t="e">
        <f t="shared" si="2"/>
        <v>#REF!</v>
      </c>
    </row>
    <row r="183" spans="1:12" x14ac:dyDescent="0.25">
      <c r="A183" s="59" t="s">
        <v>17</v>
      </c>
      <c r="B183" s="29" t="s">
        <v>557</v>
      </c>
      <c r="C183" s="10" t="s">
        <v>418</v>
      </c>
      <c r="D183" s="57">
        <v>430890</v>
      </c>
      <c r="E183" s="12" t="s">
        <v>387</v>
      </c>
      <c r="F183" s="14">
        <v>17340</v>
      </c>
      <c r="G183" s="14">
        <f>VLOOKUP(B183,Indicadores_Exportacao!$A$8:$H$28,6,FALSE)</f>
        <v>0</v>
      </c>
      <c r="H183" s="111" t="e">
        <f>#REF!</f>
        <v>#REF!</v>
      </c>
      <c r="I183" s="111" t="e">
        <f>#REF!</f>
        <v>#REF!</v>
      </c>
      <c r="J183" s="11" t="e">
        <f>#REF!</f>
        <v>#REF!</v>
      </c>
      <c r="K183" s="11" t="e">
        <f>#REF!</f>
        <v>#REF!</v>
      </c>
      <c r="L183" s="112" t="e">
        <f t="shared" si="2"/>
        <v>#REF!</v>
      </c>
    </row>
    <row r="184" spans="1:12" x14ac:dyDescent="0.25">
      <c r="A184" s="59" t="s">
        <v>12</v>
      </c>
      <c r="B184" s="29" t="s">
        <v>560</v>
      </c>
      <c r="C184" s="10" t="s">
        <v>194</v>
      </c>
      <c r="D184" s="57">
        <v>430900</v>
      </c>
      <c r="E184" s="12" t="s">
        <v>386</v>
      </c>
      <c r="F184" s="14">
        <v>16206</v>
      </c>
      <c r="G184" s="14">
        <f>VLOOKUP(B184,Indicadores_Exportacao!$A$8:$H$28,6,FALSE)</f>
        <v>0</v>
      </c>
      <c r="H184" s="111" t="e">
        <f>#REF!</f>
        <v>#REF!</v>
      </c>
      <c r="I184" s="111" t="e">
        <f>#REF!</f>
        <v>#REF!</v>
      </c>
      <c r="J184" s="11" t="e">
        <f>#REF!</f>
        <v>#REF!</v>
      </c>
      <c r="K184" s="11" t="e">
        <f>#REF!</f>
        <v>#REF!</v>
      </c>
      <c r="L184" s="112" t="e">
        <f t="shared" si="2"/>
        <v>#REF!</v>
      </c>
    </row>
    <row r="185" spans="1:12" x14ac:dyDescent="0.25">
      <c r="A185" s="59" t="s">
        <v>4</v>
      </c>
      <c r="B185" s="29" t="s">
        <v>727</v>
      </c>
      <c r="C185" s="10" t="s">
        <v>236</v>
      </c>
      <c r="D185" s="57">
        <v>430905</v>
      </c>
      <c r="E185" s="12" t="s">
        <v>385</v>
      </c>
      <c r="F185" s="14">
        <v>7839</v>
      </c>
      <c r="G185" s="14">
        <f>VLOOKUP(B185,Indicadores_Exportacao!$A$8:$H$28,6,FALSE)</f>
        <v>0</v>
      </c>
      <c r="H185" s="111" t="e">
        <f>#REF!</f>
        <v>#REF!</v>
      </c>
      <c r="I185" s="111" t="e">
        <f>#REF!</f>
        <v>#REF!</v>
      </c>
      <c r="J185" s="11" t="e">
        <f>#REF!</f>
        <v>#REF!</v>
      </c>
      <c r="K185" s="11" t="e">
        <f>#REF!</f>
        <v>#REF!</v>
      </c>
      <c r="L185" s="112" t="e">
        <f t="shared" si="2"/>
        <v>#REF!</v>
      </c>
    </row>
    <row r="186" spans="1:12" x14ac:dyDescent="0.25">
      <c r="A186" s="59" t="s">
        <v>21</v>
      </c>
      <c r="B186" s="29" t="s">
        <v>649</v>
      </c>
      <c r="C186" s="10" t="s">
        <v>470</v>
      </c>
      <c r="D186" s="57">
        <v>430910</v>
      </c>
      <c r="E186" s="12" t="s">
        <v>384</v>
      </c>
      <c r="F186" s="14">
        <v>37848</v>
      </c>
      <c r="G186" s="14">
        <f>VLOOKUP(B186,Indicadores_Exportacao!$A$8:$H$28,6,FALSE)</f>
        <v>0</v>
      </c>
      <c r="H186" s="111" t="e">
        <f>#REF!</f>
        <v>#REF!</v>
      </c>
      <c r="I186" s="111" t="e">
        <f>#REF!</f>
        <v>#REF!</v>
      </c>
      <c r="J186" s="11" t="e">
        <f>#REF!</f>
        <v>#REF!</v>
      </c>
      <c r="K186" s="11" t="e">
        <f>#REF!</f>
        <v>#REF!</v>
      </c>
      <c r="L186" s="112" t="e">
        <f t="shared" si="2"/>
        <v>#REF!</v>
      </c>
    </row>
    <row r="187" spans="1:12" x14ac:dyDescent="0.25">
      <c r="A187" s="59" t="s">
        <v>17</v>
      </c>
      <c r="B187" s="29" t="s">
        <v>646</v>
      </c>
      <c r="C187" s="10" t="s">
        <v>647</v>
      </c>
      <c r="D187" s="57">
        <v>430912</v>
      </c>
      <c r="E187" s="12" t="s">
        <v>383</v>
      </c>
      <c r="F187" s="14">
        <v>2467</v>
      </c>
      <c r="G187" s="14">
        <f>VLOOKUP(B187,Indicadores_Exportacao!$A$8:$H$28,6,FALSE)</f>
        <v>0</v>
      </c>
      <c r="H187" s="111" t="e">
        <f>#REF!</f>
        <v>#REF!</v>
      </c>
      <c r="I187" s="111" t="e">
        <f>#REF!</f>
        <v>#REF!</v>
      </c>
      <c r="J187" s="11" t="e">
        <f>#REF!</f>
        <v>#REF!</v>
      </c>
      <c r="K187" s="11" t="e">
        <f>#REF!</f>
        <v>#REF!</v>
      </c>
      <c r="L187" s="112" t="e">
        <f t="shared" si="2"/>
        <v>#REF!</v>
      </c>
    </row>
    <row r="188" spans="1:12" x14ac:dyDescent="0.25">
      <c r="A188" s="59" t="s">
        <v>8</v>
      </c>
      <c r="B188" s="29" t="s">
        <v>539</v>
      </c>
      <c r="C188" s="10" t="s">
        <v>198</v>
      </c>
      <c r="D188" s="57">
        <v>430915</v>
      </c>
      <c r="E188" s="12" t="s">
        <v>382</v>
      </c>
      <c r="F188" s="14">
        <v>4019</v>
      </c>
      <c r="G188" s="14">
        <f>VLOOKUP(B188,Indicadores_Exportacao!$A$8:$H$28,6,FALSE)</f>
        <v>0</v>
      </c>
      <c r="H188" s="111" t="e">
        <f>#REF!</f>
        <v>#REF!</v>
      </c>
      <c r="I188" s="111" t="e">
        <f>#REF!</f>
        <v>#REF!</v>
      </c>
      <c r="J188" s="11" t="e">
        <f>#REF!</f>
        <v>#REF!</v>
      </c>
      <c r="K188" s="11" t="e">
        <f>#REF!</f>
        <v>#REF!</v>
      </c>
      <c r="L188" s="112" t="e">
        <f t="shared" si="2"/>
        <v>#REF!</v>
      </c>
    </row>
    <row r="189" spans="1:12" x14ac:dyDescent="0.25">
      <c r="A189" s="59" t="s">
        <v>4</v>
      </c>
      <c r="B189" s="29" t="s">
        <v>727</v>
      </c>
      <c r="C189" s="10" t="s">
        <v>236</v>
      </c>
      <c r="D189" s="57">
        <v>430920</v>
      </c>
      <c r="E189" s="12" t="s">
        <v>381</v>
      </c>
      <c r="F189" s="14">
        <v>277273</v>
      </c>
      <c r="G189" s="14">
        <f>VLOOKUP(B189,Indicadores_Exportacao!$A$8:$H$28,6,FALSE)</f>
        <v>0</v>
      </c>
      <c r="H189" s="111" t="e">
        <f>#REF!</f>
        <v>#REF!</v>
      </c>
      <c r="I189" s="111" t="e">
        <f>#REF!</f>
        <v>#REF!</v>
      </c>
      <c r="J189" s="11" t="e">
        <f>#REF!</f>
        <v>#REF!</v>
      </c>
      <c r="K189" s="11" t="e">
        <f>#REF!</f>
        <v>#REF!</v>
      </c>
      <c r="L189" s="112" t="e">
        <f t="shared" si="2"/>
        <v>#REF!</v>
      </c>
    </row>
    <row r="190" spans="1:12" x14ac:dyDescent="0.25">
      <c r="A190" s="59" t="s">
        <v>21</v>
      </c>
      <c r="B190" s="29" t="s">
        <v>649</v>
      </c>
      <c r="C190" s="10" t="s">
        <v>470</v>
      </c>
      <c r="D190" s="57">
        <v>430925</v>
      </c>
      <c r="E190" s="12" t="s">
        <v>380</v>
      </c>
      <c r="F190" s="14">
        <v>1600</v>
      </c>
      <c r="G190" s="14">
        <f>VLOOKUP(B190,Indicadores_Exportacao!$A$8:$H$28,6,FALSE)</f>
        <v>0</v>
      </c>
      <c r="H190" s="111" t="e">
        <f>#REF!</f>
        <v>#REF!</v>
      </c>
      <c r="I190" s="111" t="e">
        <f>#REF!</f>
        <v>#REF!</v>
      </c>
      <c r="J190" s="11" t="e">
        <f>#REF!</f>
        <v>#REF!</v>
      </c>
      <c r="K190" s="11" t="e">
        <f>#REF!</f>
        <v>#REF!</v>
      </c>
      <c r="L190" s="112" t="e">
        <f t="shared" si="2"/>
        <v>#REF!</v>
      </c>
    </row>
    <row r="191" spans="1:12" x14ac:dyDescent="0.25">
      <c r="A191" s="59" t="s">
        <v>4</v>
      </c>
      <c r="B191" s="29" t="s">
        <v>726</v>
      </c>
      <c r="C191" s="10" t="s">
        <v>236</v>
      </c>
      <c r="D191" s="57">
        <v>430930</v>
      </c>
      <c r="E191" s="12" t="s">
        <v>379</v>
      </c>
      <c r="F191" s="14">
        <v>100677</v>
      </c>
      <c r="G191" s="14">
        <f>VLOOKUP(B191,Indicadores_Exportacao!$A$8:$H$28,6,FALSE)</f>
        <v>0</v>
      </c>
      <c r="H191" s="111" t="e">
        <f>#REF!</f>
        <v>#REF!</v>
      </c>
      <c r="I191" s="111" t="e">
        <f>#REF!</f>
        <v>#REF!</v>
      </c>
      <c r="J191" s="11" t="e">
        <f>#REF!</f>
        <v>#REF!</v>
      </c>
      <c r="K191" s="11" t="e">
        <f>#REF!</f>
        <v>#REF!</v>
      </c>
      <c r="L191" s="112" t="e">
        <f t="shared" si="2"/>
        <v>#REF!</v>
      </c>
    </row>
    <row r="192" spans="1:12" x14ac:dyDescent="0.25">
      <c r="A192" s="59" t="s">
        <v>21</v>
      </c>
      <c r="B192" s="29" t="s">
        <v>649</v>
      </c>
      <c r="C192" s="10" t="s">
        <v>470</v>
      </c>
      <c r="D192" s="57">
        <v>430940</v>
      </c>
      <c r="E192" s="12" t="s">
        <v>378</v>
      </c>
      <c r="F192" s="14">
        <v>26121</v>
      </c>
      <c r="G192" s="14">
        <f>VLOOKUP(B192,Indicadores_Exportacao!$A$8:$H$28,6,FALSE)</f>
        <v>0</v>
      </c>
      <c r="H192" s="111" t="e">
        <f>#REF!</f>
        <v>#REF!</v>
      </c>
      <c r="I192" s="111" t="e">
        <f>#REF!</f>
        <v>#REF!</v>
      </c>
      <c r="J192" s="11" t="e">
        <f>#REF!</f>
        <v>#REF!</v>
      </c>
      <c r="K192" s="11" t="e">
        <f>#REF!</f>
        <v>#REF!</v>
      </c>
      <c r="L192" s="112" t="e">
        <f t="shared" si="2"/>
        <v>#REF!</v>
      </c>
    </row>
    <row r="193" spans="1:12" x14ac:dyDescent="0.25">
      <c r="A193" s="59" t="s">
        <v>12</v>
      </c>
      <c r="B193" s="29" t="s">
        <v>566</v>
      </c>
      <c r="C193" s="10" t="s">
        <v>188</v>
      </c>
      <c r="D193" s="57">
        <v>430950</v>
      </c>
      <c r="E193" s="12" t="s">
        <v>377</v>
      </c>
      <c r="F193" s="14">
        <v>8044</v>
      </c>
      <c r="G193" s="14">
        <f>VLOOKUP(B193,Indicadores_Exportacao!$A$8:$H$28,6,FALSE)</f>
        <v>0</v>
      </c>
      <c r="H193" s="111" t="e">
        <f>#REF!</f>
        <v>#REF!</v>
      </c>
      <c r="I193" s="111" t="e">
        <f>#REF!</f>
        <v>#REF!</v>
      </c>
      <c r="J193" s="11" t="e">
        <f>#REF!</f>
        <v>#REF!</v>
      </c>
      <c r="K193" s="11" t="e">
        <f>#REF!</f>
        <v>#REF!</v>
      </c>
      <c r="L193" s="112" t="e">
        <f t="shared" si="2"/>
        <v>#REF!</v>
      </c>
    </row>
    <row r="194" spans="1:12" x14ac:dyDescent="0.25">
      <c r="A194" s="59" t="s">
        <v>4</v>
      </c>
      <c r="B194" s="29" t="s">
        <v>550</v>
      </c>
      <c r="C194" s="10" t="s">
        <v>486</v>
      </c>
      <c r="D194" s="57">
        <v>430955</v>
      </c>
      <c r="E194" s="12" t="s">
        <v>376</v>
      </c>
      <c r="F194" s="14">
        <v>4922</v>
      </c>
      <c r="G194" s="14">
        <f>VLOOKUP(B194,Indicadores_Exportacao!$A$8:$H$28,6,FALSE)</f>
        <v>0</v>
      </c>
      <c r="H194" s="111" t="e">
        <f>#REF!</f>
        <v>#REF!</v>
      </c>
      <c r="I194" s="111" t="e">
        <f>#REF!</f>
        <v>#REF!</v>
      </c>
      <c r="J194" s="11" t="e">
        <f>#REF!</f>
        <v>#REF!</v>
      </c>
      <c r="K194" s="11" t="e">
        <f>#REF!</f>
        <v>#REF!</v>
      </c>
      <c r="L194" s="112" t="e">
        <f t="shared" si="2"/>
        <v>#REF!</v>
      </c>
    </row>
    <row r="195" spans="1:12" x14ac:dyDescent="0.25">
      <c r="A195" s="59" t="s">
        <v>71</v>
      </c>
      <c r="B195" s="29" t="s">
        <v>648</v>
      </c>
      <c r="C195" s="10" t="s">
        <v>252</v>
      </c>
      <c r="D195" s="57">
        <v>430710</v>
      </c>
      <c r="E195" s="12" t="s">
        <v>375</v>
      </c>
      <c r="F195" s="14">
        <v>6647</v>
      </c>
      <c r="G195" s="14">
        <f>VLOOKUP(B195,Indicadores_Exportacao!$A$8:$H$28,6,FALSE)</f>
        <v>0</v>
      </c>
      <c r="H195" s="111" t="e">
        <f>#REF!</f>
        <v>#REF!</v>
      </c>
      <c r="I195" s="111" t="e">
        <f>#REF!</f>
        <v>#REF!</v>
      </c>
      <c r="J195" s="11" t="e">
        <f>#REF!</f>
        <v>#REF!</v>
      </c>
      <c r="K195" s="11" t="e">
        <f>#REF!</f>
        <v>#REF!</v>
      </c>
      <c r="L195" s="112" t="e">
        <f t="shared" si="2"/>
        <v>#REF!</v>
      </c>
    </row>
    <row r="196" spans="1:12" x14ac:dyDescent="0.25">
      <c r="A196" s="59" t="s">
        <v>8</v>
      </c>
      <c r="B196" s="29" t="s">
        <v>539</v>
      </c>
      <c r="C196" s="10" t="s">
        <v>198</v>
      </c>
      <c r="D196" s="57">
        <v>430957</v>
      </c>
      <c r="E196" s="12" t="s">
        <v>374</v>
      </c>
      <c r="F196" s="14">
        <v>2903</v>
      </c>
      <c r="G196" s="14">
        <f>VLOOKUP(B196,Indicadores_Exportacao!$A$8:$H$28,6,FALSE)</f>
        <v>0</v>
      </c>
      <c r="H196" s="111" t="e">
        <f>#REF!</f>
        <v>#REF!</v>
      </c>
      <c r="I196" s="111" t="e">
        <f>#REF!</f>
        <v>#REF!</v>
      </c>
      <c r="J196" s="11" t="e">
        <f>#REF!</f>
        <v>#REF!</v>
      </c>
      <c r="K196" s="11" t="e">
        <f>#REF!</f>
        <v>#REF!</v>
      </c>
      <c r="L196" s="112" t="e">
        <f t="shared" si="2"/>
        <v>#REF!</v>
      </c>
    </row>
    <row r="197" spans="1:12" x14ac:dyDescent="0.25">
      <c r="A197" s="59" t="s">
        <v>12</v>
      </c>
      <c r="B197" s="29" t="s">
        <v>560</v>
      </c>
      <c r="C197" s="10" t="s">
        <v>194</v>
      </c>
      <c r="D197" s="57">
        <v>430960</v>
      </c>
      <c r="E197" s="12" t="s">
        <v>373</v>
      </c>
      <c r="F197" s="14">
        <v>19681</v>
      </c>
      <c r="G197" s="14">
        <f>VLOOKUP(B197,Indicadores_Exportacao!$A$8:$H$28,6,FALSE)</f>
        <v>0</v>
      </c>
      <c r="H197" s="111" t="e">
        <f>#REF!</f>
        <v>#REF!</v>
      </c>
      <c r="I197" s="111" t="e">
        <f>#REF!</f>
        <v>#REF!</v>
      </c>
      <c r="J197" s="11" t="e">
        <f>#REF!</f>
        <v>#REF!</v>
      </c>
      <c r="K197" s="11" t="e">
        <f>#REF!</f>
        <v>#REF!</v>
      </c>
      <c r="L197" s="112" t="e">
        <f t="shared" si="2"/>
        <v>#REF!</v>
      </c>
    </row>
    <row r="198" spans="1:12" x14ac:dyDescent="0.25">
      <c r="A198" s="59" t="s">
        <v>71</v>
      </c>
      <c r="B198" s="29" t="s">
        <v>548</v>
      </c>
      <c r="C198" s="10" t="s">
        <v>537</v>
      </c>
      <c r="D198" s="57">
        <v>430965</v>
      </c>
      <c r="E198" s="12" t="s">
        <v>372</v>
      </c>
      <c r="F198" s="14">
        <v>6112</v>
      </c>
      <c r="G198" s="14">
        <f>VLOOKUP(B198,Indicadores_Exportacao!$A$8:$H$28,6,FALSE)</f>
        <v>0</v>
      </c>
      <c r="H198" s="111" t="e">
        <f>#REF!</f>
        <v>#REF!</v>
      </c>
      <c r="I198" s="111" t="e">
        <f>#REF!</f>
        <v>#REF!</v>
      </c>
      <c r="J198" s="11" t="e">
        <f>#REF!</f>
        <v>#REF!</v>
      </c>
      <c r="K198" s="11" t="e">
        <f>#REF!</f>
        <v>#REF!</v>
      </c>
      <c r="L198" s="112" t="e">
        <f t="shared" ref="L198:L261" si="3">SUM(H198:K198)</f>
        <v>#REF!</v>
      </c>
    </row>
    <row r="199" spans="1:12" x14ac:dyDescent="0.25">
      <c r="A199" s="59" t="s">
        <v>12</v>
      </c>
      <c r="B199" s="29" t="s">
        <v>562</v>
      </c>
      <c r="C199" s="10" t="s">
        <v>364</v>
      </c>
      <c r="D199" s="57">
        <v>430970</v>
      </c>
      <c r="E199" s="12" t="s">
        <v>371</v>
      </c>
      <c r="F199" s="14">
        <v>4968</v>
      </c>
      <c r="G199" s="14">
        <f>VLOOKUP(B199,Indicadores_Exportacao!$A$8:$H$28,6,FALSE)</f>
        <v>0</v>
      </c>
      <c r="H199" s="111" t="e">
        <f>#REF!</f>
        <v>#REF!</v>
      </c>
      <c r="I199" s="111" t="e">
        <f>#REF!</f>
        <v>#REF!</v>
      </c>
      <c r="J199" s="11" t="e">
        <f>#REF!</f>
        <v>#REF!</v>
      </c>
      <c r="K199" s="11" t="e">
        <f>#REF!</f>
        <v>#REF!</v>
      </c>
      <c r="L199" s="112" t="e">
        <f t="shared" si="3"/>
        <v>#REF!</v>
      </c>
    </row>
    <row r="200" spans="1:12" x14ac:dyDescent="0.25">
      <c r="A200" s="59" t="s">
        <v>8</v>
      </c>
      <c r="B200" s="29" t="s">
        <v>541</v>
      </c>
      <c r="C200" s="10" t="s">
        <v>505</v>
      </c>
      <c r="D200" s="57">
        <v>430975</v>
      </c>
      <c r="E200" s="12" t="s">
        <v>370</v>
      </c>
      <c r="F200" s="14">
        <v>4327</v>
      </c>
      <c r="G200" s="14">
        <f>VLOOKUP(B200,Indicadores_Exportacao!$A$8:$H$28,6,FALSE)</f>
        <v>0</v>
      </c>
      <c r="H200" s="111" t="e">
        <f>#REF!</f>
        <v>#REF!</v>
      </c>
      <c r="I200" s="111" t="e">
        <f>#REF!</f>
        <v>#REF!</v>
      </c>
      <c r="J200" s="11" t="e">
        <f>#REF!</f>
        <v>#REF!</v>
      </c>
      <c r="K200" s="11" t="e">
        <f>#REF!</f>
        <v>#REF!</v>
      </c>
      <c r="L200" s="112" t="e">
        <f t="shared" si="3"/>
        <v>#REF!</v>
      </c>
    </row>
    <row r="201" spans="1:12" x14ac:dyDescent="0.25">
      <c r="A201" s="59" t="s">
        <v>17</v>
      </c>
      <c r="B201" s="29" t="s">
        <v>648</v>
      </c>
      <c r="C201" s="10" t="s">
        <v>259</v>
      </c>
      <c r="D201" s="57">
        <v>430980</v>
      </c>
      <c r="E201" s="12" t="s">
        <v>369</v>
      </c>
      <c r="F201" s="14">
        <v>4809</v>
      </c>
      <c r="G201" s="14">
        <f>VLOOKUP(B201,Indicadores_Exportacao!$A$8:$H$28,6,FALSE)</f>
        <v>0</v>
      </c>
      <c r="H201" s="111" t="e">
        <f>#REF!</f>
        <v>#REF!</v>
      </c>
      <c r="I201" s="111" t="e">
        <f>#REF!</f>
        <v>#REF!</v>
      </c>
      <c r="J201" s="11" t="e">
        <f>#REF!</f>
        <v>#REF!</v>
      </c>
      <c r="K201" s="11" t="e">
        <f>#REF!</f>
        <v>#REF!</v>
      </c>
      <c r="L201" s="112" t="e">
        <f t="shared" si="3"/>
        <v>#REF!</v>
      </c>
    </row>
    <row r="202" spans="1:12" x14ac:dyDescent="0.25">
      <c r="A202" s="59" t="s">
        <v>17</v>
      </c>
      <c r="B202" s="29" t="s">
        <v>648</v>
      </c>
      <c r="C202" s="10" t="s">
        <v>259</v>
      </c>
      <c r="D202" s="57">
        <v>430990</v>
      </c>
      <c r="E202" s="12" t="s">
        <v>368</v>
      </c>
      <c r="F202" s="14">
        <v>8298</v>
      </c>
      <c r="G202" s="14">
        <f>VLOOKUP(B202,Indicadores_Exportacao!$A$8:$H$28,6,FALSE)</f>
        <v>0</v>
      </c>
      <c r="H202" s="111" t="e">
        <f>#REF!</f>
        <v>#REF!</v>
      </c>
      <c r="I202" s="111" t="e">
        <f>#REF!</f>
        <v>#REF!</v>
      </c>
      <c r="J202" s="11" t="e">
        <f>#REF!</f>
        <v>#REF!</v>
      </c>
      <c r="K202" s="11" t="e">
        <f>#REF!</f>
        <v>#REF!</v>
      </c>
      <c r="L202" s="112" t="e">
        <f t="shared" si="3"/>
        <v>#REF!</v>
      </c>
    </row>
    <row r="203" spans="1:12" x14ac:dyDescent="0.25">
      <c r="A203" s="59" t="s">
        <v>17</v>
      </c>
      <c r="B203" s="29" t="s">
        <v>648</v>
      </c>
      <c r="C203" s="10" t="s">
        <v>259</v>
      </c>
      <c r="D203" s="57">
        <v>430995</v>
      </c>
      <c r="E203" s="12" t="s">
        <v>367</v>
      </c>
      <c r="F203" s="14">
        <v>3968</v>
      </c>
      <c r="G203" s="14">
        <f>VLOOKUP(B203,Indicadores_Exportacao!$A$8:$H$28,6,FALSE)</f>
        <v>0</v>
      </c>
      <c r="H203" s="111" t="e">
        <f>#REF!</f>
        <v>#REF!</v>
      </c>
      <c r="I203" s="111" t="e">
        <f>#REF!</f>
        <v>#REF!</v>
      </c>
      <c r="J203" s="11" t="e">
        <f>#REF!</f>
        <v>#REF!</v>
      </c>
      <c r="K203" s="11" t="e">
        <f>#REF!</f>
        <v>#REF!</v>
      </c>
      <c r="L203" s="112" t="e">
        <f t="shared" si="3"/>
        <v>#REF!</v>
      </c>
    </row>
    <row r="204" spans="1:12" x14ac:dyDescent="0.25">
      <c r="A204" s="59" t="s">
        <v>12</v>
      </c>
      <c r="B204" s="29" t="s">
        <v>564</v>
      </c>
      <c r="C204" s="10" t="s">
        <v>441</v>
      </c>
      <c r="D204" s="57">
        <v>431000</v>
      </c>
      <c r="E204" s="12" t="s">
        <v>366</v>
      </c>
      <c r="F204" s="14">
        <v>21257</v>
      </c>
      <c r="G204" s="14">
        <f>VLOOKUP(B204,Indicadores_Exportacao!$A$8:$H$28,6,FALSE)</f>
        <v>0</v>
      </c>
      <c r="H204" s="111" t="e">
        <f>#REF!</f>
        <v>#REF!</v>
      </c>
      <c r="I204" s="111" t="e">
        <f>#REF!</f>
        <v>#REF!</v>
      </c>
      <c r="J204" s="11" t="e">
        <f>#REF!</f>
        <v>#REF!</v>
      </c>
      <c r="K204" s="11" t="e">
        <f>#REF!</f>
        <v>#REF!</v>
      </c>
      <c r="L204" s="112" t="e">
        <f t="shared" si="3"/>
        <v>#REF!</v>
      </c>
    </row>
    <row r="205" spans="1:12" x14ac:dyDescent="0.25">
      <c r="A205" s="59" t="s">
        <v>4</v>
      </c>
      <c r="B205" s="29" t="s">
        <v>575</v>
      </c>
      <c r="C205" s="10" t="s">
        <v>112</v>
      </c>
      <c r="D205" s="57">
        <v>431010</v>
      </c>
      <c r="E205" s="12" t="s">
        <v>365</v>
      </c>
      <c r="F205" s="14">
        <v>34909</v>
      </c>
      <c r="G205" s="14">
        <f>VLOOKUP(B205,Indicadores_Exportacao!$A$8:$H$28,6,FALSE)</f>
        <v>0</v>
      </c>
      <c r="H205" s="111" t="e">
        <f>#REF!</f>
        <v>#REF!</v>
      </c>
      <c r="I205" s="111" t="e">
        <f>#REF!</f>
        <v>#REF!</v>
      </c>
      <c r="J205" s="11" t="e">
        <f>#REF!</f>
        <v>#REF!</v>
      </c>
      <c r="K205" s="11" t="e">
        <f>#REF!</f>
        <v>#REF!</v>
      </c>
      <c r="L205" s="112" t="e">
        <f t="shared" si="3"/>
        <v>#REF!</v>
      </c>
    </row>
    <row r="206" spans="1:12" x14ac:dyDescent="0.25">
      <c r="A206" s="59" t="s">
        <v>12</v>
      </c>
      <c r="B206" s="29" t="s">
        <v>562</v>
      </c>
      <c r="C206" s="10" t="s">
        <v>364</v>
      </c>
      <c r="D206" s="57">
        <v>431020</v>
      </c>
      <c r="E206" s="12" t="s">
        <v>364</v>
      </c>
      <c r="F206" s="14">
        <v>88467</v>
      </c>
      <c r="G206" s="14">
        <f>VLOOKUP(B206,Indicadores_Exportacao!$A$8:$H$28,6,FALSE)</f>
        <v>0</v>
      </c>
      <c r="H206" s="111" t="e">
        <f>#REF!</f>
        <v>#REF!</v>
      </c>
      <c r="I206" s="111" t="e">
        <f>#REF!</f>
        <v>#REF!</v>
      </c>
      <c r="J206" s="11" t="e">
        <f>#REF!</f>
        <v>#REF!</v>
      </c>
      <c r="K206" s="11" t="e">
        <f>#REF!</f>
        <v>#REF!</v>
      </c>
      <c r="L206" s="112" t="e">
        <f t="shared" si="3"/>
        <v>#REF!</v>
      </c>
    </row>
    <row r="207" spans="1:12" x14ac:dyDescent="0.25">
      <c r="A207" s="59" t="s">
        <v>8</v>
      </c>
      <c r="B207" s="29" t="s">
        <v>650</v>
      </c>
      <c r="C207" s="10" t="s">
        <v>334</v>
      </c>
      <c r="D207" s="57">
        <v>431030</v>
      </c>
      <c r="E207" s="12" t="s">
        <v>363</v>
      </c>
      <c r="F207" s="14">
        <v>4264</v>
      </c>
      <c r="G207" s="14">
        <f>VLOOKUP(B207,Indicadores_Exportacao!$A$8:$H$28,6,FALSE)</f>
        <v>0</v>
      </c>
      <c r="H207" s="111" t="e">
        <f>#REF!</f>
        <v>#REF!</v>
      </c>
      <c r="I207" s="111" t="e">
        <f>#REF!</f>
        <v>#REF!</v>
      </c>
      <c r="J207" s="11" t="e">
        <f>#REF!</f>
        <v>#REF!</v>
      </c>
      <c r="K207" s="11" t="e">
        <f>#REF!</f>
        <v>#REF!</v>
      </c>
      <c r="L207" s="112" t="e">
        <f t="shared" si="3"/>
        <v>#REF!</v>
      </c>
    </row>
    <row r="208" spans="1:12" x14ac:dyDescent="0.25">
      <c r="A208" s="59" t="s">
        <v>4</v>
      </c>
      <c r="B208" s="29" t="s">
        <v>645</v>
      </c>
      <c r="C208" s="10" t="s">
        <v>483</v>
      </c>
      <c r="D208" s="57">
        <v>431033</v>
      </c>
      <c r="E208" s="12" t="s">
        <v>362</v>
      </c>
      <c r="F208" s="14">
        <v>23050</v>
      </c>
      <c r="G208" s="14">
        <f>VLOOKUP(B208,Indicadores_Exportacao!$A$8:$H$28,6,FALSE)</f>
        <v>0</v>
      </c>
      <c r="H208" s="111" t="e">
        <f>#REF!</f>
        <v>#REF!</v>
      </c>
      <c r="I208" s="111" t="e">
        <f>#REF!</f>
        <v>#REF!</v>
      </c>
      <c r="J208" s="11" t="e">
        <f>#REF!</f>
        <v>#REF!</v>
      </c>
      <c r="K208" s="11" t="e">
        <f>#REF!</f>
        <v>#REF!</v>
      </c>
      <c r="L208" s="112" t="e">
        <f t="shared" si="3"/>
        <v>#REF!</v>
      </c>
    </row>
    <row r="209" spans="1:12" x14ac:dyDescent="0.25">
      <c r="A209" s="59" t="s">
        <v>8</v>
      </c>
      <c r="B209" s="29" t="s">
        <v>650</v>
      </c>
      <c r="C209" s="10" t="s">
        <v>334</v>
      </c>
      <c r="D209" s="58">
        <v>431036</v>
      </c>
      <c r="E209" s="12" t="s">
        <v>361</v>
      </c>
      <c r="F209" s="14">
        <v>3317</v>
      </c>
      <c r="G209" s="14">
        <f>VLOOKUP(B209,Indicadores_Exportacao!$A$8:$H$28,6,FALSE)</f>
        <v>0</v>
      </c>
      <c r="H209" s="111" t="e">
        <f>#REF!</f>
        <v>#REF!</v>
      </c>
      <c r="I209" s="111" t="e">
        <f>#REF!</f>
        <v>#REF!</v>
      </c>
      <c r="J209" s="11" t="e">
        <f>#REF!</f>
        <v>#REF!</v>
      </c>
      <c r="K209" s="11" t="e">
        <f>#REF!</f>
        <v>#REF!</v>
      </c>
      <c r="L209" s="112" t="e">
        <f t="shared" si="3"/>
        <v>#REF!</v>
      </c>
    </row>
    <row r="210" spans="1:12" x14ac:dyDescent="0.25">
      <c r="A210" s="59" t="s">
        <v>12</v>
      </c>
      <c r="B210" s="29" t="s">
        <v>560</v>
      </c>
      <c r="C210" s="10" t="s">
        <v>194</v>
      </c>
      <c r="D210" s="57">
        <v>431040</v>
      </c>
      <c r="E210" s="12" t="s">
        <v>360</v>
      </c>
      <c r="F210" s="14">
        <v>6918</v>
      </c>
      <c r="G210" s="14">
        <f>VLOOKUP(B210,Indicadores_Exportacao!$A$8:$H$28,6,FALSE)</f>
        <v>0</v>
      </c>
      <c r="H210" s="111" t="e">
        <f>#REF!</f>
        <v>#REF!</v>
      </c>
      <c r="I210" s="111" t="e">
        <f>#REF!</f>
        <v>#REF!</v>
      </c>
      <c r="J210" s="11" t="e">
        <f>#REF!</f>
        <v>#REF!</v>
      </c>
      <c r="K210" s="11" t="e">
        <f>#REF!</f>
        <v>#REF!</v>
      </c>
      <c r="L210" s="112" t="e">
        <f t="shared" si="3"/>
        <v>#REF!</v>
      </c>
    </row>
    <row r="211" spans="1:12" x14ac:dyDescent="0.25">
      <c r="A211" s="59" t="s">
        <v>12</v>
      </c>
      <c r="B211" s="29" t="s">
        <v>562</v>
      </c>
      <c r="C211" s="10" t="s">
        <v>364</v>
      </c>
      <c r="D211" s="57">
        <v>431041</v>
      </c>
      <c r="E211" s="12" t="s">
        <v>359</v>
      </c>
      <c r="F211" s="14">
        <v>2246</v>
      </c>
      <c r="G211" s="14">
        <f>VLOOKUP(B211,Indicadores_Exportacao!$A$8:$H$28,6,FALSE)</f>
        <v>0</v>
      </c>
      <c r="H211" s="111" t="e">
        <f>#REF!</f>
        <v>#REF!</v>
      </c>
      <c r="I211" s="111" t="e">
        <f>#REF!</f>
        <v>#REF!</v>
      </c>
      <c r="J211" s="11" t="e">
        <f>#REF!</f>
        <v>#REF!</v>
      </c>
      <c r="K211" s="11" t="e">
        <f>#REF!</f>
        <v>#REF!</v>
      </c>
      <c r="L211" s="112" t="e">
        <f t="shared" si="3"/>
        <v>#REF!</v>
      </c>
    </row>
    <row r="212" spans="1:12" x14ac:dyDescent="0.25">
      <c r="A212" s="59" t="s">
        <v>21</v>
      </c>
      <c r="B212" s="29" t="s">
        <v>649</v>
      </c>
      <c r="C212" s="10" t="s">
        <v>470</v>
      </c>
      <c r="D212" s="57">
        <v>431043</v>
      </c>
      <c r="E212" s="12" t="s">
        <v>358</v>
      </c>
      <c r="F212" s="14">
        <v>6043</v>
      </c>
      <c r="G212" s="14">
        <f>VLOOKUP(B212,Indicadores_Exportacao!$A$8:$H$28,6,FALSE)</f>
        <v>0</v>
      </c>
      <c r="H212" s="111" t="e">
        <f>#REF!</f>
        <v>#REF!</v>
      </c>
      <c r="I212" s="111" t="e">
        <f>#REF!</f>
        <v>#REF!</v>
      </c>
      <c r="J212" s="11" t="e">
        <f>#REF!</f>
        <v>#REF!</v>
      </c>
      <c r="K212" s="11" t="e">
        <f>#REF!</f>
        <v>#REF!</v>
      </c>
      <c r="L212" s="112" t="e">
        <f t="shared" si="3"/>
        <v>#REF!</v>
      </c>
    </row>
    <row r="213" spans="1:12" x14ac:dyDescent="0.25">
      <c r="A213" s="59" t="s">
        <v>17</v>
      </c>
      <c r="B213" s="29" t="s">
        <v>557</v>
      </c>
      <c r="C213" s="10" t="s">
        <v>418</v>
      </c>
      <c r="D213" s="57">
        <v>431046</v>
      </c>
      <c r="E213" s="12" t="s">
        <v>357</v>
      </c>
      <c r="F213" s="14">
        <v>1903</v>
      </c>
      <c r="G213" s="14">
        <f>VLOOKUP(B213,Indicadores_Exportacao!$A$8:$H$28,6,FALSE)</f>
        <v>0</v>
      </c>
      <c r="H213" s="111" t="e">
        <f>#REF!</f>
        <v>#REF!</v>
      </c>
      <c r="I213" s="111" t="e">
        <f>#REF!</f>
        <v>#REF!</v>
      </c>
      <c r="J213" s="11" t="e">
        <f>#REF!</f>
        <v>#REF!</v>
      </c>
      <c r="K213" s="11" t="e">
        <f>#REF!</f>
        <v>#REF!</v>
      </c>
      <c r="L213" s="112" t="e">
        <f t="shared" si="3"/>
        <v>#REF!</v>
      </c>
    </row>
    <row r="214" spans="1:12" x14ac:dyDescent="0.25">
      <c r="A214" s="59" t="s">
        <v>17</v>
      </c>
      <c r="B214" s="29" t="s">
        <v>646</v>
      </c>
      <c r="C214" s="10" t="s">
        <v>647</v>
      </c>
      <c r="D214" s="57">
        <v>431050</v>
      </c>
      <c r="E214" s="12" t="s">
        <v>356</v>
      </c>
      <c r="F214" s="14">
        <v>7906</v>
      </c>
      <c r="G214" s="14">
        <f>VLOOKUP(B214,Indicadores_Exportacao!$A$8:$H$28,6,FALSE)</f>
        <v>0</v>
      </c>
      <c r="H214" s="111" t="e">
        <f>#REF!</f>
        <v>#REF!</v>
      </c>
      <c r="I214" s="111" t="e">
        <f>#REF!</f>
        <v>#REF!</v>
      </c>
      <c r="J214" s="11" t="e">
        <f>#REF!</f>
        <v>#REF!</v>
      </c>
      <c r="K214" s="11" t="e">
        <f>#REF!</f>
        <v>#REF!</v>
      </c>
      <c r="L214" s="112" t="e">
        <f t="shared" si="3"/>
        <v>#REF!</v>
      </c>
    </row>
    <row r="215" spans="1:12" x14ac:dyDescent="0.25">
      <c r="A215" s="59" t="s">
        <v>27</v>
      </c>
      <c r="B215" s="29" t="s">
        <v>644</v>
      </c>
      <c r="C215" s="10" t="s">
        <v>196</v>
      </c>
      <c r="D215" s="57">
        <v>431053</v>
      </c>
      <c r="E215" s="12" t="s">
        <v>355</v>
      </c>
      <c r="F215" s="14">
        <v>5189</v>
      </c>
      <c r="G215" s="14">
        <f>VLOOKUP(B215,Indicadores_Exportacao!$A$8:$H$28,6,FALSE)</f>
        <v>0</v>
      </c>
      <c r="H215" s="111" t="e">
        <f>#REF!</f>
        <v>#REF!</v>
      </c>
      <c r="I215" s="111" t="e">
        <f>#REF!</f>
        <v>#REF!</v>
      </c>
      <c r="J215" s="11" t="e">
        <f>#REF!</f>
        <v>#REF!</v>
      </c>
      <c r="K215" s="11" t="e">
        <f>#REF!</f>
        <v>#REF!</v>
      </c>
      <c r="L215" s="112" t="e">
        <f t="shared" si="3"/>
        <v>#REF!</v>
      </c>
    </row>
    <row r="216" spans="1:12" x14ac:dyDescent="0.25">
      <c r="A216" s="59" t="s">
        <v>27</v>
      </c>
      <c r="B216" s="29" t="s">
        <v>644</v>
      </c>
      <c r="C216" s="10" t="s">
        <v>196</v>
      </c>
      <c r="D216" s="57">
        <v>431055</v>
      </c>
      <c r="E216" s="12" t="s">
        <v>354</v>
      </c>
      <c r="F216" s="14">
        <v>3200</v>
      </c>
      <c r="G216" s="14">
        <f>VLOOKUP(B216,Indicadores_Exportacao!$A$8:$H$28,6,FALSE)</f>
        <v>0</v>
      </c>
      <c r="H216" s="111" t="e">
        <f>#REF!</f>
        <v>#REF!</v>
      </c>
      <c r="I216" s="111" t="e">
        <f>#REF!</f>
        <v>#REF!</v>
      </c>
      <c r="J216" s="11" t="e">
        <f>#REF!</f>
        <v>#REF!</v>
      </c>
      <c r="K216" s="11" t="e">
        <f>#REF!</f>
        <v>#REF!</v>
      </c>
      <c r="L216" s="112" t="e">
        <f t="shared" si="3"/>
        <v>#REF!</v>
      </c>
    </row>
    <row r="217" spans="1:12" x14ac:dyDescent="0.25">
      <c r="A217" s="59" t="s">
        <v>17</v>
      </c>
      <c r="B217" s="29" t="s">
        <v>648</v>
      </c>
      <c r="C217" s="10" t="s">
        <v>259</v>
      </c>
      <c r="D217" s="57">
        <v>431057</v>
      </c>
      <c r="E217" s="12" t="s">
        <v>353</v>
      </c>
      <c r="F217" s="14">
        <v>2190</v>
      </c>
      <c r="G217" s="14">
        <f>VLOOKUP(B217,Indicadores_Exportacao!$A$8:$H$28,6,FALSE)</f>
        <v>0</v>
      </c>
      <c r="H217" s="111" t="e">
        <f>#REF!</f>
        <v>#REF!</v>
      </c>
      <c r="I217" s="111" t="e">
        <f>#REF!</f>
        <v>#REF!</v>
      </c>
      <c r="J217" s="11" t="e">
        <f>#REF!</f>
        <v>#REF!</v>
      </c>
      <c r="K217" s="11" t="e">
        <f>#REF!</f>
        <v>#REF!</v>
      </c>
      <c r="L217" s="112" t="e">
        <f t="shared" si="3"/>
        <v>#REF!</v>
      </c>
    </row>
    <row r="218" spans="1:12" x14ac:dyDescent="0.25">
      <c r="A218" s="59" t="s">
        <v>27</v>
      </c>
      <c r="B218" s="29" t="s">
        <v>580</v>
      </c>
      <c r="C218" s="10" t="s">
        <v>64</v>
      </c>
      <c r="D218" s="57">
        <v>431060</v>
      </c>
      <c r="E218" s="12" t="s">
        <v>352</v>
      </c>
      <c r="F218" s="14">
        <v>37127</v>
      </c>
      <c r="G218" s="14">
        <f>VLOOKUP(B218,Indicadores_Exportacao!$A$8:$H$28,6,FALSE)</f>
        <v>0</v>
      </c>
      <c r="H218" s="111" t="e">
        <f>#REF!</f>
        <v>#REF!</v>
      </c>
      <c r="I218" s="111" t="e">
        <f>#REF!</f>
        <v>#REF!</v>
      </c>
      <c r="J218" s="11" t="e">
        <f>#REF!</f>
        <v>#REF!</v>
      </c>
      <c r="K218" s="11" t="e">
        <f>#REF!</f>
        <v>#REF!</v>
      </c>
      <c r="L218" s="112" t="e">
        <f t="shared" si="3"/>
        <v>#REF!</v>
      </c>
    </row>
    <row r="219" spans="1:12" x14ac:dyDescent="0.25">
      <c r="A219" s="59" t="s">
        <v>4</v>
      </c>
      <c r="B219" s="29" t="s">
        <v>645</v>
      </c>
      <c r="C219" s="10" t="s">
        <v>483</v>
      </c>
      <c r="D219" s="57">
        <v>431065</v>
      </c>
      <c r="E219" s="12" t="s">
        <v>351</v>
      </c>
      <c r="F219" s="14">
        <v>2781</v>
      </c>
      <c r="G219" s="14">
        <f>VLOOKUP(B219,Indicadores_Exportacao!$A$8:$H$28,6,FALSE)</f>
        <v>0</v>
      </c>
      <c r="H219" s="111" t="e">
        <f>#REF!</f>
        <v>#REF!</v>
      </c>
      <c r="I219" s="111" t="e">
        <f>#REF!</f>
        <v>#REF!</v>
      </c>
      <c r="J219" s="11" t="e">
        <f>#REF!</f>
        <v>#REF!</v>
      </c>
      <c r="K219" s="11" t="e">
        <f>#REF!</f>
        <v>#REF!</v>
      </c>
      <c r="L219" s="112" t="e">
        <f t="shared" si="3"/>
        <v>#REF!</v>
      </c>
    </row>
    <row r="220" spans="1:12" x14ac:dyDescent="0.25">
      <c r="A220" s="59" t="s">
        <v>17</v>
      </c>
      <c r="B220" s="29" t="s">
        <v>557</v>
      </c>
      <c r="C220" s="10" t="s">
        <v>418</v>
      </c>
      <c r="D220" s="57">
        <v>431070</v>
      </c>
      <c r="E220" s="12" t="s">
        <v>350</v>
      </c>
      <c r="F220" s="14">
        <v>3678</v>
      </c>
      <c r="G220" s="14">
        <f>VLOOKUP(B220,Indicadores_Exportacao!$A$8:$H$28,6,FALSE)</f>
        <v>0</v>
      </c>
      <c r="H220" s="111" t="e">
        <f>#REF!</f>
        <v>#REF!</v>
      </c>
      <c r="I220" s="111" t="e">
        <f>#REF!</f>
        <v>#REF!</v>
      </c>
      <c r="J220" s="11" t="e">
        <f>#REF!</f>
        <v>#REF!</v>
      </c>
      <c r="K220" s="11" t="e">
        <f>#REF!</f>
        <v>#REF!</v>
      </c>
      <c r="L220" s="112" t="e">
        <f t="shared" si="3"/>
        <v>#REF!</v>
      </c>
    </row>
    <row r="221" spans="1:12" x14ac:dyDescent="0.25">
      <c r="A221" s="59" t="s">
        <v>27</v>
      </c>
      <c r="B221" s="29" t="s">
        <v>644</v>
      </c>
      <c r="C221" s="10" t="s">
        <v>196</v>
      </c>
      <c r="D221" s="57">
        <v>431075</v>
      </c>
      <c r="E221" s="12" t="s">
        <v>349</v>
      </c>
      <c r="F221" s="14">
        <v>2070</v>
      </c>
      <c r="G221" s="14">
        <f>VLOOKUP(B221,Indicadores_Exportacao!$A$8:$H$28,6,FALSE)</f>
        <v>0</v>
      </c>
      <c r="H221" s="111" t="e">
        <f>#REF!</f>
        <v>#REF!</v>
      </c>
      <c r="I221" s="111" t="e">
        <f>#REF!</f>
        <v>#REF!</v>
      </c>
      <c r="J221" s="11" t="e">
        <f>#REF!</f>
        <v>#REF!</v>
      </c>
      <c r="K221" s="11" t="e">
        <f>#REF!</f>
        <v>#REF!</v>
      </c>
      <c r="L221" s="112" t="e">
        <f t="shared" si="3"/>
        <v>#REF!</v>
      </c>
    </row>
    <row r="222" spans="1:12" x14ac:dyDescent="0.25">
      <c r="A222" s="59" t="s">
        <v>4</v>
      </c>
      <c r="B222" s="29" t="s">
        <v>573</v>
      </c>
      <c r="C222" s="10" t="s">
        <v>276</v>
      </c>
      <c r="D222" s="57">
        <v>431080</v>
      </c>
      <c r="E222" s="12" t="s">
        <v>348</v>
      </c>
      <c r="F222" s="14">
        <v>23347</v>
      </c>
      <c r="G222" s="14">
        <f>VLOOKUP(B222,Indicadores_Exportacao!$A$8:$H$28,6,FALSE)</f>
        <v>0</v>
      </c>
      <c r="H222" s="111" t="e">
        <f>#REF!</f>
        <v>#REF!</v>
      </c>
      <c r="I222" s="111" t="e">
        <f>#REF!</f>
        <v>#REF!</v>
      </c>
      <c r="J222" s="11" t="e">
        <f>#REF!</f>
        <v>#REF!</v>
      </c>
      <c r="K222" s="11" t="e">
        <f>#REF!</f>
        <v>#REF!</v>
      </c>
      <c r="L222" s="112" t="e">
        <f t="shared" si="3"/>
        <v>#REF!</v>
      </c>
    </row>
    <row r="223" spans="1:12" x14ac:dyDescent="0.25">
      <c r="A223" s="59" t="s">
        <v>17</v>
      </c>
      <c r="B223" s="29" t="s">
        <v>646</v>
      </c>
      <c r="C223" s="10" t="s">
        <v>647</v>
      </c>
      <c r="D223" s="57">
        <v>431085</v>
      </c>
      <c r="E223" s="12" t="s">
        <v>347</v>
      </c>
      <c r="F223" s="14">
        <v>3973</v>
      </c>
      <c r="G223" s="14">
        <f>VLOOKUP(B223,Indicadores_Exportacao!$A$8:$H$28,6,FALSE)</f>
        <v>0</v>
      </c>
      <c r="H223" s="111" t="e">
        <f>#REF!</f>
        <v>#REF!</v>
      </c>
      <c r="I223" s="111" t="e">
        <f>#REF!</f>
        <v>#REF!</v>
      </c>
      <c r="J223" s="11" t="e">
        <f>#REF!</f>
        <v>#REF!</v>
      </c>
      <c r="K223" s="11" t="e">
        <f>#REF!</f>
        <v>#REF!</v>
      </c>
      <c r="L223" s="112" t="e">
        <f t="shared" si="3"/>
        <v>#REF!</v>
      </c>
    </row>
    <row r="224" spans="1:12" x14ac:dyDescent="0.25">
      <c r="A224" s="59" t="s">
        <v>12</v>
      </c>
      <c r="B224" s="29" t="s">
        <v>564</v>
      </c>
      <c r="C224" s="10" t="s">
        <v>441</v>
      </c>
      <c r="D224" s="57">
        <v>431087</v>
      </c>
      <c r="E224" s="12" t="s">
        <v>346</v>
      </c>
      <c r="F224" s="14">
        <v>2523</v>
      </c>
      <c r="G224" s="14">
        <f>VLOOKUP(B224,Indicadores_Exportacao!$A$8:$H$28,6,FALSE)</f>
        <v>0</v>
      </c>
      <c r="H224" s="111" t="e">
        <f>#REF!</f>
        <v>#REF!</v>
      </c>
      <c r="I224" s="111" t="e">
        <f>#REF!</f>
        <v>#REF!</v>
      </c>
      <c r="J224" s="11" t="e">
        <f>#REF!</f>
        <v>#REF!</v>
      </c>
      <c r="K224" s="11" t="e">
        <f>#REF!</f>
        <v>#REF!</v>
      </c>
      <c r="L224" s="112" t="e">
        <f t="shared" si="3"/>
        <v>#REF!</v>
      </c>
    </row>
    <row r="225" spans="1:12" x14ac:dyDescent="0.25">
      <c r="A225" s="59" t="s">
        <v>17</v>
      </c>
      <c r="B225" s="29" t="s">
        <v>557</v>
      </c>
      <c r="C225" s="10" t="s">
        <v>418</v>
      </c>
      <c r="D225" s="57">
        <v>431090</v>
      </c>
      <c r="E225" s="12" t="s">
        <v>345</v>
      </c>
      <c r="F225" s="14">
        <v>3578</v>
      </c>
      <c r="G225" s="14">
        <f>VLOOKUP(B225,Indicadores_Exportacao!$A$8:$H$28,6,FALSE)</f>
        <v>0</v>
      </c>
      <c r="H225" s="111" t="e">
        <f>#REF!</f>
        <v>#REF!</v>
      </c>
      <c r="I225" s="111" t="e">
        <f>#REF!</f>
        <v>#REF!</v>
      </c>
      <c r="J225" s="11" t="e">
        <f>#REF!</f>
        <v>#REF!</v>
      </c>
      <c r="K225" s="11" t="e">
        <f>#REF!</f>
        <v>#REF!</v>
      </c>
      <c r="L225" s="112" t="e">
        <f t="shared" si="3"/>
        <v>#REF!</v>
      </c>
    </row>
    <row r="226" spans="1:12" x14ac:dyDescent="0.25">
      <c r="A226" s="59" t="s">
        <v>71</v>
      </c>
      <c r="B226" s="29" t="s">
        <v>550</v>
      </c>
      <c r="C226" s="10" t="s">
        <v>252</v>
      </c>
      <c r="D226" s="57">
        <v>431100</v>
      </c>
      <c r="E226" s="12" t="s">
        <v>344</v>
      </c>
      <c r="F226" s="14">
        <v>27393</v>
      </c>
      <c r="G226" s="14">
        <f>VLOOKUP(B226,Indicadores_Exportacao!$A$8:$H$28,6,FALSE)</f>
        <v>0</v>
      </c>
      <c r="H226" s="111" t="e">
        <f>#REF!</f>
        <v>#REF!</v>
      </c>
      <c r="I226" s="111" t="e">
        <f>#REF!</f>
        <v>#REF!</v>
      </c>
      <c r="J226" s="11" t="e">
        <f>#REF!</f>
        <v>#REF!</v>
      </c>
      <c r="K226" s="11" t="e">
        <f>#REF!</f>
        <v>#REF!</v>
      </c>
      <c r="L226" s="112" t="e">
        <f t="shared" si="3"/>
        <v>#REF!</v>
      </c>
    </row>
    <row r="227" spans="1:12" x14ac:dyDescent="0.25">
      <c r="A227" s="59" t="s">
        <v>27</v>
      </c>
      <c r="B227" s="29" t="s">
        <v>644</v>
      </c>
      <c r="C227" s="10" t="s">
        <v>196</v>
      </c>
      <c r="D227" s="57">
        <v>431110</v>
      </c>
      <c r="E227" s="12" t="s">
        <v>343</v>
      </c>
      <c r="F227" s="14">
        <v>10234</v>
      </c>
      <c r="G227" s="14">
        <f>VLOOKUP(B227,Indicadores_Exportacao!$A$8:$H$28,6,FALSE)</f>
        <v>0</v>
      </c>
      <c r="H227" s="111" t="e">
        <f>#REF!</f>
        <v>#REF!</v>
      </c>
      <c r="I227" s="111" t="e">
        <f>#REF!</f>
        <v>#REF!</v>
      </c>
      <c r="J227" s="11" t="e">
        <f>#REF!</f>
        <v>#REF!</v>
      </c>
      <c r="K227" s="11" t="e">
        <f>#REF!</f>
        <v>#REF!</v>
      </c>
      <c r="L227" s="112" t="e">
        <f t="shared" si="3"/>
        <v>#REF!</v>
      </c>
    </row>
    <row r="228" spans="1:12" x14ac:dyDescent="0.25">
      <c r="A228" s="59" t="s">
        <v>21</v>
      </c>
      <c r="B228" s="29" t="s">
        <v>649</v>
      </c>
      <c r="C228" s="10" t="s">
        <v>470</v>
      </c>
      <c r="D228" s="57">
        <v>431112</v>
      </c>
      <c r="E228" s="12" t="s">
        <v>342</v>
      </c>
      <c r="F228" s="14">
        <v>4065</v>
      </c>
      <c r="G228" s="14">
        <f>VLOOKUP(B228,Indicadores_Exportacao!$A$8:$H$28,6,FALSE)</f>
        <v>0</v>
      </c>
      <c r="H228" s="111" t="e">
        <f>#REF!</f>
        <v>#REF!</v>
      </c>
      <c r="I228" s="111" t="e">
        <f>#REF!</f>
        <v>#REF!</v>
      </c>
      <c r="J228" s="11" t="e">
        <f>#REF!</f>
        <v>#REF!</v>
      </c>
      <c r="K228" s="11" t="e">
        <f>#REF!</f>
        <v>#REF!</v>
      </c>
      <c r="L228" s="112" t="e">
        <f t="shared" si="3"/>
        <v>#REF!</v>
      </c>
    </row>
    <row r="229" spans="1:12" x14ac:dyDescent="0.25">
      <c r="A229" s="59" t="s">
        <v>27</v>
      </c>
      <c r="B229" s="29" t="s">
        <v>644</v>
      </c>
      <c r="C229" s="10" t="s">
        <v>196</v>
      </c>
      <c r="D229" s="57">
        <v>431113</v>
      </c>
      <c r="E229" s="12" t="s">
        <v>341</v>
      </c>
      <c r="F229" s="14">
        <v>3438</v>
      </c>
      <c r="G229" s="14">
        <f>VLOOKUP(B229,Indicadores_Exportacao!$A$8:$H$28,6,FALSE)</f>
        <v>0</v>
      </c>
      <c r="H229" s="111" t="e">
        <f>#REF!</f>
        <v>#REF!</v>
      </c>
      <c r="I229" s="111" t="e">
        <f>#REF!</f>
        <v>#REF!</v>
      </c>
      <c r="J229" s="11" t="e">
        <f>#REF!</f>
        <v>#REF!</v>
      </c>
      <c r="K229" s="11" t="e">
        <f>#REF!</f>
        <v>#REF!</v>
      </c>
      <c r="L229" s="112" t="e">
        <f t="shared" si="3"/>
        <v>#REF!</v>
      </c>
    </row>
    <row r="230" spans="1:12" x14ac:dyDescent="0.25">
      <c r="A230" s="59" t="s">
        <v>12</v>
      </c>
      <c r="B230" s="29" t="s">
        <v>562</v>
      </c>
      <c r="C230" s="10" t="s">
        <v>364</v>
      </c>
      <c r="D230" s="57">
        <v>431115</v>
      </c>
      <c r="E230" s="12" t="s">
        <v>340</v>
      </c>
      <c r="F230" s="14">
        <v>8021</v>
      </c>
      <c r="G230" s="14">
        <f>VLOOKUP(B230,Indicadores_Exportacao!$A$8:$H$28,6,FALSE)</f>
        <v>0</v>
      </c>
      <c r="H230" s="111" t="e">
        <f>#REF!</f>
        <v>#REF!</v>
      </c>
      <c r="I230" s="111" t="e">
        <f>#REF!</f>
        <v>#REF!</v>
      </c>
      <c r="J230" s="11" t="e">
        <f>#REF!</f>
        <v>#REF!</v>
      </c>
      <c r="K230" s="11" t="e">
        <f>#REF!</f>
        <v>#REF!</v>
      </c>
      <c r="L230" s="112" t="e">
        <f t="shared" si="3"/>
        <v>#REF!</v>
      </c>
    </row>
    <row r="231" spans="1:12" x14ac:dyDescent="0.25">
      <c r="A231" s="59" t="s">
        <v>27</v>
      </c>
      <c r="B231" s="29" t="s">
        <v>644</v>
      </c>
      <c r="C231" s="10" t="s">
        <v>196</v>
      </c>
      <c r="D231" s="57">
        <v>431120</v>
      </c>
      <c r="E231" s="12" t="s">
        <v>339</v>
      </c>
      <c r="F231" s="14">
        <v>18840</v>
      </c>
      <c r="G231" s="14">
        <f>VLOOKUP(B231,Indicadores_Exportacao!$A$8:$H$28,6,FALSE)</f>
        <v>0</v>
      </c>
      <c r="H231" s="111" t="e">
        <f>#REF!</f>
        <v>#REF!</v>
      </c>
      <c r="I231" s="111" t="e">
        <f>#REF!</f>
        <v>#REF!</v>
      </c>
      <c r="J231" s="11" t="e">
        <f>#REF!</f>
        <v>#REF!</v>
      </c>
      <c r="K231" s="11" t="e">
        <f>#REF!</f>
        <v>#REF!</v>
      </c>
      <c r="L231" s="112" t="e">
        <f t="shared" si="3"/>
        <v>#REF!</v>
      </c>
    </row>
    <row r="232" spans="1:12" x14ac:dyDescent="0.25">
      <c r="A232" s="59" t="s">
        <v>8</v>
      </c>
      <c r="B232" s="29" t="s">
        <v>541</v>
      </c>
      <c r="C232" s="10" t="s">
        <v>505</v>
      </c>
      <c r="D232" s="57">
        <v>431123</v>
      </c>
      <c r="E232" s="12" t="s">
        <v>338</v>
      </c>
      <c r="F232" s="14">
        <v>2734</v>
      </c>
      <c r="G232" s="14">
        <f>VLOOKUP(B232,Indicadores_Exportacao!$A$8:$H$28,6,FALSE)</f>
        <v>0</v>
      </c>
      <c r="H232" s="111" t="e">
        <f>#REF!</f>
        <v>#REF!</v>
      </c>
      <c r="I232" s="111" t="e">
        <f>#REF!</f>
        <v>#REF!</v>
      </c>
      <c r="J232" s="11" t="e">
        <f>#REF!</f>
        <v>#REF!</v>
      </c>
      <c r="K232" s="11" t="e">
        <f>#REF!</f>
        <v>#REF!</v>
      </c>
      <c r="L232" s="112" t="e">
        <f t="shared" si="3"/>
        <v>#REF!</v>
      </c>
    </row>
    <row r="233" spans="1:12" x14ac:dyDescent="0.25">
      <c r="A233" s="59" t="s">
        <v>17</v>
      </c>
      <c r="B233" s="29" t="s">
        <v>648</v>
      </c>
      <c r="C233" s="10" t="s">
        <v>259</v>
      </c>
      <c r="D233" s="57">
        <v>431127</v>
      </c>
      <c r="E233" s="12" t="s">
        <v>337</v>
      </c>
      <c r="F233" s="14">
        <v>1878</v>
      </c>
      <c r="G233" s="14">
        <f>VLOOKUP(B233,Indicadores_Exportacao!$A$8:$H$28,6,FALSE)</f>
        <v>0</v>
      </c>
      <c r="H233" s="111" t="e">
        <f>#REF!</f>
        <v>#REF!</v>
      </c>
      <c r="I233" s="111" t="e">
        <f>#REF!</f>
        <v>#REF!</v>
      </c>
      <c r="J233" s="11" t="e">
        <f>#REF!</f>
        <v>#REF!</v>
      </c>
      <c r="K233" s="11" t="e">
        <f>#REF!</f>
        <v>#REF!</v>
      </c>
      <c r="L233" s="112" t="e">
        <f t="shared" si="3"/>
        <v>#REF!</v>
      </c>
    </row>
    <row r="234" spans="1:12" x14ac:dyDescent="0.25">
      <c r="A234" s="59" t="s">
        <v>17</v>
      </c>
      <c r="B234" s="29" t="s">
        <v>648</v>
      </c>
      <c r="C234" s="10" t="s">
        <v>259</v>
      </c>
      <c r="D234" s="57">
        <v>431130</v>
      </c>
      <c r="E234" s="12" t="s">
        <v>336</v>
      </c>
      <c r="F234" s="14">
        <v>27678</v>
      </c>
      <c r="G234" s="14">
        <f>VLOOKUP(B234,Indicadores_Exportacao!$A$8:$H$28,6,FALSE)</f>
        <v>0</v>
      </c>
      <c r="H234" s="111" t="e">
        <f>#REF!</f>
        <v>#REF!</v>
      </c>
      <c r="I234" s="111" t="e">
        <f>#REF!</f>
        <v>#REF!</v>
      </c>
      <c r="J234" s="11" t="e">
        <f>#REF!</f>
        <v>#REF!</v>
      </c>
      <c r="K234" s="11" t="e">
        <f>#REF!</f>
        <v>#REF!</v>
      </c>
      <c r="L234" s="112" t="e">
        <f t="shared" si="3"/>
        <v>#REF!</v>
      </c>
    </row>
    <row r="235" spans="1:12" x14ac:dyDescent="0.25">
      <c r="A235" s="59" t="s">
        <v>17</v>
      </c>
      <c r="B235" s="29" t="s">
        <v>541</v>
      </c>
      <c r="C235" s="10" t="s">
        <v>259</v>
      </c>
      <c r="D235" s="57">
        <v>431125</v>
      </c>
      <c r="E235" s="12" t="s">
        <v>335</v>
      </c>
      <c r="F235" s="14">
        <v>5780</v>
      </c>
      <c r="G235" s="14">
        <f>VLOOKUP(B235,Indicadores_Exportacao!$A$8:$H$28,6,FALSE)</f>
        <v>0</v>
      </c>
      <c r="H235" s="111" t="e">
        <f>#REF!</f>
        <v>#REF!</v>
      </c>
      <c r="I235" s="111" t="e">
        <f>#REF!</f>
        <v>#REF!</v>
      </c>
      <c r="J235" s="11" t="e">
        <f>#REF!</f>
        <v>#REF!</v>
      </c>
      <c r="K235" s="11" t="e">
        <f>#REF!</f>
        <v>#REF!</v>
      </c>
      <c r="L235" s="112" t="e">
        <f t="shared" si="3"/>
        <v>#REF!</v>
      </c>
    </row>
    <row r="236" spans="1:12" x14ac:dyDescent="0.25">
      <c r="A236" s="59" t="s">
        <v>8</v>
      </c>
      <c r="B236" s="29" t="s">
        <v>650</v>
      </c>
      <c r="C236" s="10" t="s">
        <v>334</v>
      </c>
      <c r="D236" s="57">
        <v>431140</v>
      </c>
      <c r="E236" s="12" t="s">
        <v>334</v>
      </c>
      <c r="F236" s="14">
        <v>88261</v>
      </c>
      <c r="G236" s="14">
        <f>VLOOKUP(B236,Indicadores_Exportacao!$A$8:$H$28,6,FALSE)</f>
        <v>0</v>
      </c>
      <c r="H236" s="111" t="e">
        <f>#REF!</f>
        <v>#REF!</v>
      </c>
      <c r="I236" s="111" t="e">
        <f>#REF!</f>
        <v>#REF!</v>
      </c>
      <c r="J236" s="11" t="e">
        <f>#REF!</f>
        <v>#REF!</v>
      </c>
      <c r="K236" s="11" t="e">
        <f>#REF!</f>
        <v>#REF!</v>
      </c>
      <c r="L236" s="112" t="e">
        <f t="shared" si="3"/>
        <v>#REF!</v>
      </c>
    </row>
    <row r="237" spans="1:12" x14ac:dyDescent="0.25">
      <c r="A237" s="59" t="s">
        <v>17</v>
      </c>
      <c r="B237" s="29" t="s">
        <v>646</v>
      </c>
      <c r="C237" s="10" t="s">
        <v>647</v>
      </c>
      <c r="D237" s="57">
        <v>431142</v>
      </c>
      <c r="E237" s="12" t="s">
        <v>333</v>
      </c>
      <c r="F237" s="14">
        <v>2510</v>
      </c>
      <c r="G237" s="14">
        <f>VLOOKUP(B237,Indicadores_Exportacao!$A$8:$H$28,6,FALSE)</f>
        <v>0</v>
      </c>
      <c r="H237" s="111" t="e">
        <f>#REF!</f>
        <v>#REF!</v>
      </c>
      <c r="I237" s="111" t="e">
        <f>#REF!</f>
        <v>#REF!</v>
      </c>
      <c r="J237" s="11" t="e">
        <f>#REF!</f>
        <v>#REF!</v>
      </c>
      <c r="K237" s="11" t="e">
        <f>#REF!</f>
        <v>#REF!</v>
      </c>
      <c r="L237" s="112" t="e">
        <f t="shared" si="3"/>
        <v>#REF!</v>
      </c>
    </row>
    <row r="238" spans="1:12" x14ac:dyDescent="0.25">
      <c r="A238" s="59" t="s">
        <v>71</v>
      </c>
      <c r="B238" s="29" t="s">
        <v>548</v>
      </c>
      <c r="C238" s="10" t="s">
        <v>537</v>
      </c>
      <c r="D238" s="57">
        <v>431150</v>
      </c>
      <c r="E238" s="12" t="s">
        <v>332</v>
      </c>
      <c r="F238" s="14">
        <v>7136</v>
      </c>
      <c r="G238" s="14">
        <f>VLOOKUP(B238,Indicadores_Exportacao!$A$8:$H$28,6,FALSE)</f>
        <v>0</v>
      </c>
      <c r="H238" s="111" t="e">
        <f>#REF!</f>
        <v>#REF!</v>
      </c>
      <c r="I238" s="111" t="e">
        <f>#REF!</f>
        <v>#REF!</v>
      </c>
      <c r="J238" s="11" t="e">
        <f>#REF!</f>
        <v>#REF!</v>
      </c>
      <c r="K238" s="11" t="e">
        <f>#REF!</f>
        <v>#REF!</v>
      </c>
      <c r="L238" s="112" t="e">
        <f t="shared" si="3"/>
        <v>#REF!</v>
      </c>
    </row>
    <row r="239" spans="1:12" x14ac:dyDescent="0.25">
      <c r="A239" s="59" t="s">
        <v>17</v>
      </c>
      <c r="B239" s="29" t="s">
        <v>646</v>
      </c>
      <c r="C239" s="10" t="s">
        <v>647</v>
      </c>
      <c r="D239" s="57">
        <v>431160</v>
      </c>
      <c r="E239" s="12" t="s">
        <v>329</v>
      </c>
      <c r="F239" s="14">
        <v>5762</v>
      </c>
      <c r="G239" s="14">
        <f>VLOOKUP(B239,Indicadores_Exportacao!$A$8:$H$28,6,FALSE)</f>
        <v>0</v>
      </c>
      <c r="H239" s="111" t="e">
        <f>#REF!</f>
        <v>#REF!</v>
      </c>
      <c r="I239" s="111" t="e">
        <f>#REF!</f>
        <v>#REF!</v>
      </c>
      <c r="J239" s="11" t="e">
        <f>#REF!</f>
        <v>#REF!</v>
      </c>
      <c r="K239" s="11" t="e">
        <f>#REF!</f>
        <v>#REF!</v>
      </c>
      <c r="L239" s="112" t="e">
        <f t="shared" si="3"/>
        <v>#REF!</v>
      </c>
    </row>
    <row r="240" spans="1:12" x14ac:dyDescent="0.25">
      <c r="A240" s="59" t="s">
        <v>4</v>
      </c>
      <c r="B240" s="29" t="s">
        <v>573</v>
      </c>
      <c r="C240" s="10" t="s">
        <v>276</v>
      </c>
      <c r="D240" s="57">
        <v>431162</v>
      </c>
      <c r="E240" s="12" t="s">
        <v>328</v>
      </c>
      <c r="F240" s="14">
        <v>6070</v>
      </c>
      <c r="G240" s="14">
        <f>VLOOKUP(B240,Indicadores_Exportacao!$A$8:$H$28,6,FALSE)</f>
        <v>0</v>
      </c>
      <c r="H240" s="111" t="e">
        <f>#REF!</f>
        <v>#REF!</v>
      </c>
      <c r="I240" s="111" t="e">
        <f>#REF!</f>
        <v>#REF!</v>
      </c>
      <c r="J240" s="11" t="e">
        <f>#REF!</f>
        <v>#REF!</v>
      </c>
      <c r="K240" s="11" t="e">
        <f>#REF!</f>
        <v>#REF!</v>
      </c>
      <c r="L240" s="112" t="e">
        <f t="shared" si="3"/>
        <v>#REF!</v>
      </c>
    </row>
    <row r="241" spans="1:12" x14ac:dyDescent="0.25">
      <c r="A241" s="59" t="s">
        <v>21</v>
      </c>
      <c r="B241" s="29" t="s">
        <v>649</v>
      </c>
      <c r="C241" s="10" t="s">
        <v>470</v>
      </c>
      <c r="D241" s="57">
        <v>431164</v>
      </c>
      <c r="E241" s="12" t="s">
        <v>327</v>
      </c>
      <c r="F241" s="14">
        <v>1910</v>
      </c>
      <c r="G241" s="14">
        <f>VLOOKUP(B241,Indicadores_Exportacao!$A$8:$H$28,6,FALSE)</f>
        <v>0</v>
      </c>
      <c r="H241" s="111" t="e">
        <f>#REF!</f>
        <v>#REF!</v>
      </c>
      <c r="I241" s="111" t="e">
        <f>#REF!</f>
        <v>#REF!</v>
      </c>
      <c r="J241" s="11" t="e">
        <f>#REF!</f>
        <v>#REF!</v>
      </c>
      <c r="K241" s="11" t="e">
        <f>#REF!</f>
        <v>#REF!</v>
      </c>
      <c r="L241" s="112" t="e">
        <f t="shared" si="3"/>
        <v>#REF!</v>
      </c>
    </row>
    <row r="242" spans="1:12" x14ac:dyDescent="0.25">
      <c r="A242" s="59" t="s">
        <v>27</v>
      </c>
      <c r="B242" s="29" t="s">
        <v>648</v>
      </c>
      <c r="C242" s="10" t="s">
        <v>64</v>
      </c>
      <c r="D242" s="57">
        <v>431171</v>
      </c>
      <c r="E242" s="12" t="s">
        <v>326</v>
      </c>
      <c r="F242" s="14">
        <v>4553</v>
      </c>
      <c r="G242" s="14">
        <f>VLOOKUP(B242,Indicadores_Exportacao!$A$8:$H$28,6,FALSE)</f>
        <v>0</v>
      </c>
      <c r="H242" s="111" t="e">
        <f>#REF!</f>
        <v>#REF!</v>
      </c>
      <c r="I242" s="111" t="e">
        <f>#REF!</f>
        <v>#REF!</v>
      </c>
      <c r="J242" s="11" t="e">
        <f>#REF!</f>
        <v>#REF!</v>
      </c>
      <c r="K242" s="11" t="e">
        <f>#REF!</f>
        <v>#REF!</v>
      </c>
      <c r="L242" s="112" t="e">
        <f t="shared" si="3"/>
        <v>#REF!</v>
      </c>
    </row>
    <row r="243" spans="1:12" x14ac:dyDescent="0.25">
      <c r="A243" s="59" t="s">
        <v>17</v>
      </c>
      <c r="B243" s="29" t="s">
        <v>648</v>
      </c>
      <c r="C243" s="10" t="s">
        <v>259</v>
      </c>
      <c r="D243" s="57">
        <v>431170</v>
      </c>
      <c r="E243" s="12" t="s">
        <v>325</v>
      </c>
      <c r="F243" s="14">
        <v>5939</v>
      </c>
      <c r="G243" s="14">
        <f>VLOOKUP(B243,Indicadores_Exportacao!$A$8:$H$28,6,FALSE)</f>
        <v>0</v>
      </c>
      <c r="H243" s="111" t="e">
        <f>#REF!</f>
        <v>#REF!</v>
      </c>
      <c r="I243" s="111" t="e">
        <f>#REF!</f>
        <v>#REF!</v>
      </c>
      <c r="J243" s="11" t="e">
        <f>#REF!</f>
        <v>#REF!</v>
      </c>
      <c r="K243" s="11" t="e">
        <f>#REF!</f>
        <v>#REF!</v>
      </c>
      <c r="L243" s="112" t="e">
        <f t="shared" si="3"/>
        <v>#REF!</v>
      </c>
    </row>
    <row r="244" spans="1:12" x14ac:dyDescent="0.25">
      <c r="A244" s="59" t="s">
        <v>4</v>
      </c>
      <c r="B244" s="29" t="s">
        <v>645</v>
      </c>
      <c r="C244" s="10" t="s">
        <v>483</v>
      </c>
      <c r="D244" s="57">
        <v>431173</v>
      </c>
      <c r="E244" s="12" t="s">
        <v>324</v>
      </c>
      <c r="F244" s="14">
        <v>3182</v>
      </c>
      <c r="G244" s="14">
        <f>VLOOKUP(B244,Indicadores_Exportacao!$A$8:$H$28,6,FALSE)</f>
        <v>0</v>
      </c>
      <c r="H244" s="111" t="e">
        <f>#REF!</f>
        <v>#REF!</v>
      </c>
      <c r="I244" s="111" t="e">
        <f>#REF!</f>
        <v>#REF!</v>
      </c>
      <c r="J244" s="11" t="e">
        <f>#REF!</f>
        <v>#REF!</v>
      </c>
      <c r="K244" s="11" t="e">
        <f>#REF!</f>
        <v>#REF!</v>
      </c>
      <c r="L244" s="112" t="e">
        <f t="shared" si="3"/>
        <v>#REF!</v>
      </c>
    </row>
    <row r="245" spans="1:12" x14ac:dyDescent="0.25">
      <c r="A245" s="59" t="s">
        <v>27</v>
      </c>
      <c r="B245" s="29" t="s">
        <v>580</v>
      </c>
      <c r="C245" s="10" t="s">
        <v>64</v>
      </c>
      <c r="D245" s="57">
        <v>431175</v>
      </c>
      <c r="E245" s="12" t="s">
        <v>323</v>
      </c>
      <c r="F245" s="14">
        <v>6639</v>
      </c>
      <c r="G245" s="14">
        <f>VLOOKUP(B245,Indicadores_Exportacao!$A$8:$H$28,6,FALSE)</f>
        <v>0</v>
      </c>
      <c r="H245" s="111" t="e">
        <f>#REF!</f>
        <v>#REF!</v>
      </c>
      <c r="I245" s="111" t="e">
        <f>#REF!</f>
        <v>#REF!</v>
      </c>
      <c r="J245" s="11" t="e">
        <f>#REF!</f>
        <v>#REF!</v>
      </c>
      <c r="K245" s="11" t="e">
        <f>#REF!</f>
        <v>#REF!</v>
      </c>
      <c r="L245" s="112" t="e">
        <f t="shared" si="3"/>
        <v>#REF!</v>
      </c>
    </row>
    <row r="246" spans="1:12" x14ac:dyDescent="0.25">
      <c r="A246" s="59" t="s">
        <v>4</v>
      </c>
      <c r="B246" s="29" t="s">
        <v>645</v>
      </c>
      <c r="C246" s="10" t="s">
        <v>483</v>
      </c>
      <c r="D246" s="57">
        <v>431177</v>
      </c>
      <c r="E246" s="12" t="s">
        <v>322</v>
      </c>
      <c r="F246" s="14">
        <v>6914</v>
      </c>
      <c r="G246" s="14">
        <f>VLOOKUP(B246,Indicadores_Exportacao!$A$8:$H$28,6,FALSE)</f>
        <v>0</v>
      </c>
      <c r="H246" s="111" t="e">
        <f>#REF!</f>
        <v>#REF!</v>
      </c>
      <c r="I246" s="111" t="e">
        <f>#REF!</f>
        <v>#REF!</v>
      </c>
      <c r="J246" s="11" t="e">
        <f>#REF!</f>
        <v>#REF!</v>
      </c>
      <c r="K246" s="11" t="e">
        <f>#REF!</f>
        <v>#REF!</v>
      </c>
      <c r="L246" s="112" t="e">
        <f t="shared" si="3"/>
        <v>#REF!</v>
      </c>
    </row>
    <row r="247" spans="1:12" x14ac:dyDescent="0.25">
      <c r="A247" s="59" t="s">
        <v>4</v>
      </c>
      <c r="B247" s="29" t="s">
        <v>571</v>
      </c>
      <c r="C247" s="10" t="s">
        <v>486</v>
      </c>
      <c r="D247" s="57">
        <v>431179</v>
      </c>
      <c r="E247" s="12" t="s">
        <v>321</v>
      </c>
      <c r="F247" s="14">
        <v>2721</v>
      </c>
      <c r="G247" s="14">
        <f>VLOOKUP(B247,Indicadores_Exportacao!$A$8:$H$28,6,FALSE)</f>
        <v>0</v>
      </c>
      <c r="H247" s="111" t="e">
        <f>#REF!</f>
        <v>#REF!</v>
      </c>
      <c r="I247" s="111" t="e">
        <f>#REF!</f>
        <v>#REF!</v>
      </c>
      <c r="J247" s="11" t="e">
        <f>#REF!</f>
        <v>#REF!</v>
      </c>
      <c r="K247" s="11" t="e">
        <f>#REF!</f>
        <v>#REF!</v>
      </c>
      <c r="L247" s="112" t="e">
        <f t="shared" si="3"/>
        <v>#REF!</v>
      </c>
    </row>
    <row r="248" spans="1:12" x14ac:dyDescent="0.25">
      <c r="A248" s="59" t="s">
        <v>17</v>
      </c>
      <c r="B248" s="29" t="s">
        <v>648</v>
      </c>
      <c r="C248" s="10" t="s">
        <v>259</v>
      </c>
      <c r="D248" s="57">
        <v>431180</v>
      </c>
      <c r="E248" s="12" t="s">
        <v>320</v>
      </c>
      <c r="F248" s="14">
        <v>42183</v>
      </c>
      <c r="G248" s="14">
        <f>VLOOKUP(B248,Indicadores_Exportacao!$A$8:$H$28,6,FALSE)</f>
        <v>0</v>
      </c>
      <c r="H248" s="111" t="e">
        <f>#REF!</f>
        <v>#REF!</v>
      </c>
      <c r="I248" s="111" t="e">
        <f>#REF!</f>
        <v>#REF!</v>
      </c>
      <c r="J248" s="11" t="e">
        <f>#REF!</f>
        <v>#REF!</v>
      </c>
      <c r="K248" s="11" t="e">
        <f>#REF!</f>
        <v>#REF!</v>
      </c>
      <c r="L248" s="112" t="e">
        <f t="shared" si="3"/>
        <v>#REF!</v>
      </c>
    </row>
    <row r="249" spans="1:12" x14ac:dyDescent="0.25">
      <c r="A249" s="59" t="s">
        <v>17</v>
      </c>
      <c r="B249" s="29" t="s">
        <v>557</v>
      </c>
      <c r="C249" s="10" t="s">
        <v>418</v>
      </c>
      <c r="D249" s="57">
        <v>431190</v>
      </c>
      <c r="E249" s="12" t="s">
        <v>319</v>
      </c>
      <c r="F249" s="14">
        <v>4927</v>
      </c>
      <c r="G249" s="14">
        <f>VLOOKUP(B249,Indicadores_Exportacao!$A$8:$H$28,6,FALSE)</f>
        <v>0</v>
      </c>
      <c r="H249" s="111" t="e">
        <f>#REF!</f>
        <v>#REF!</v>
      </c>
      <c r="I249" s="111" t="e">
        <f>#REF!</f>
        <v>#REF!</v>
      </c>
      <c r="J249" s="11" t="e">
        <f>#REF!</f>
        <v>#REF!</v>
      </c>
      <c r="K249" s="11" t="e">
        <f>#REF!</f>
        <v>#REF!</v>
      </c>
      <c r="L249" s="112" t="e">
        <f t="shared" si="3"/>
        <v>#REF!</v>
      </c>
    </row>
    <row r="250" spans="1:12" x14ac:dyDescent="0.25">
      <c r="A250" s="59" t="s">
        <v>4</v>
      </c>
      <c r="B250" s="29" t="s">
        <v>726</v>
      </c>
      <c r="C250" s="10" t="s">
        <v>236</v>
      </c>
      <c r="D250" s="57">
        <v>431198</v>
      </c>
      <c r="E250" s="12" t="s">
        <v>318</v>
      </c>
      <c r="F250" s="14">
        <v>4080</v>
      </c>
      <c r="G250" s="14">
        <f>VLOOKUP(B250,Indicadores_Exportacao!$A$8:$H$28,6,FALSE)</f>
        <v>0</v>
      </c>
      <c r="H250" s="111" t="e">
        <f>#REF!</f>
        <v>#REF!</v>
      </c>
      <c r="I250" s="111" t="e">
        <f>#REF!</f>
        <v>#REF!</v>
      </c>
      <c r="J250" s="11" t="e">
        <f>#REF!</f>
        <v>#REF!</v>
      </c>
      <c r="K250" s="11" t="e">
        <f>#REF!</f>
        <v>#REF!</v>
      </c>
      <c r="L250" s="112" t="e">
        <f t="shared" si="3"/>
        <v>#REF!</v>
      </c>
    </row>
    <row r="251" spans="1:12" x14ac:dyDescent="0.25">
      <c r="A251" s="59" t="s">
        <v>17</v>
      </c>
      <c r="B251" s="29" t="s">
        <v>557</v>
      </c>
      <c r="C251" s="10" t="s">
        <v>418</v>
      </c>
      <c r="D251" s="57">
        <v>431200</v>
      </c>
      <c r="E251" s="12" t="s">
        <v>317</v>
      </c>
      <c r="F251" s="14">
        <v>2027</v>
      </c>
      <c r="G251" s="14">
        <f>VLOOKUP(B251,Indicadores_Exportacao!$A$8:$H$28,6,FALSE)</f>
        <v>0</v>
      </c>
      <c r="H251" s="111" t="e">
        <f>#REF!</f>
        <v>#REF!</v>
      </c>
      <c r="I251" s="111" t="e">
        <f>#REF!</f>
        <v>#REF!</v>
      </c>
      <c r="J251" s="11" t="e">
        <f>#REF!</f>
        <v>#REF!</v>
      </c>
      <c r="K251" s="11" t="e">
        <f>#REF!</f>
        <v>#REF!</v>
      </c>
      <c r="L251" s="112" t="e">
        <f t="shared" si="3"/>
        <v>#REF!</v>
      </c>
    </row>
    <row r="252" spans="1:12" x14ac:dyDescent="0.25">
      <c r="A252" s="59" t="s">
        <v>8</v>
      </c>
      <c r="B252" s="29" t="s">
        <v>650</v>
      </c>
      <c r="C252" s="10" t="s">
        <v>334</v>
      </c>
      <c r="D252" s="57">
        <v>431205</v>
      </c>
      <c r="E252" s="12" t="s">
        <v>316</v>
      </c>
      <c r="F252" s="14">
        <v>4172</v>
      </c>
      <c r="G252" s="14">
        <f>VLOOKUP(B252,Indicadores_Exportacao!$A$8:$H$28,6,FALSE)</f>
        <v>0</v>
      </c>
      <c r="H252" s="111" t="e">
        <f>#REF!</f>
        <v>#REF!</v>
      </c>
      <c r="I252" s="111" t="e">
        <f>#REF!</f>
        <v>#REF!</v>
      </c>
      <c r="J252" s="11" t="e">
        <f>#REF!</f>
        <v>#REF!</v>
      </c>
      <c r="K252" s="11" t="e">
        <f>#REF!</f>
        <v>#REF!</v>
      </c>
      <c r="L252" s="112" t="e">
        <f t="shared" si="3"/>
        <v>#REF!</v>
      </c>
    </row>
    <row r="253" spans="1:12" x14ac:dyDescent="0.25">
      <c r="A253" s="59" t="s">
        <v>27</v>
      </c>
      <c r="B253" s="29" t="s">
        <v>644</v>
      </c>
      <c r="C253" s="10" t="s">
        <v>196</v>
      </c>
      <c r="D253" s="57">
        <v>431210</v>
      </c>
      <c r="E253" s="12" t="s">
        <v>315</v>
      </c>
      <c r="F253" s="14">
        <v>4786</v>
      </c>
      <c r="G253" s="14">
        <f>VLOOKUP(B253,Indicadores_Exportacao!$A$8:$H$28,6,FALSE)</f>
        <v>0</v>
      </c>
      <c r="H253" s="111" t="e">
        <f>#REF!</f>
        <v>#REF!</v>
      </c>
      <c r="I253" s="111" t="e">
        <f>#REF!</f>
        <v>#REF!</v>
      </c>
      <c r="J253" s="11" t="e">
        <f>#REF!</f>
        <v>#REF!</v>
      </c>
      <c r="K253" s="11" t="e">
        <f>#REF!</f>
        <v>#REF!</v>
      </c>
      <c r="L253" s="112" t="e">
        <f t="shared" si="3"/>
        <v>#REF!</v>
      </c>
    </row>
    <row r="254" spans="1:12" x14ac:dyDescent="0.25">
      <c r="A254" s="59" t="s">
        <v>17</v>
      </c>
      <c r="B254" s="29" t="s">
        <v>648</v>
      </c>
      <c r="C254" s="10" t="s">
        <v>259</v>
      </c>
      <c r="D254" s="57">
        <v>431213</v>
      </c>
      <c r="E254" s="12" t="s">
        <v>314</v>
      </c>
      <c r="F254" s="14">
        <v>2614</v>
      </c>
      <c r="G254" s="14">
        <f>VLOOKUP(B254,Indicadores_Exportacao!$A$8:$H$28,6,FALSE)</f>
        <v>0</v>
      </c>
      <c r="H254" s="111" t="e">
        <f>#REF!</f>
        <v>#REF!</v>
      </c>
      <c r="I254" s="111" t="e">
        <f>#REF!</f>
        <v>#REF!</v>
      </c>
      <c r="J254" s="11" t="e">
        <f>#REF!</f>
        <v>#REF!</v>
      </c>
      <c r="K254" s="11" t="e">
        <f>#REF!</f>
        <v>#REF!</v>
      </c>
      <c r="L254" s="112" t="e">
        <f t="shared" si="3"/>
        <v>#REF!</v>
      </c>
    </row>
    <row r="255" spans="1:12" x14ac:dyDescent="0.25">
      <c r="A255" s="59" t="s">
        <v>8</v>
      </c>
      <c r="B255" s="29" t="s">
        <v>539</v>
      </c>
      <c r="C255" s="10" t="s">
        <v>198</v>
      </c>
      <c r="D255" s="57">
        <v>431215</v>
      </c>
      <c r="E255" s="12" t="s">
        <v>313</v>
      </c>
      <c r="F255" s="14">
        <v>4557</v>
      </c>
      <c r="G255" s="14">
        <f>VLOOKUP(B255,Indicadores_Exportacao!$A$8:$H$28,6,FALSE)</f>
        <v>0</v>
      </c>
      <c r="H255" s="111" t="e">
        <f>#REF!</f>
        <v>#REF!</v>
      </c>
      <c r="I255" s="111" t="e">
        <f>#REF!</f>
        <v>#REF!</v>
      </c>
      <c r="J255" s="11" t="e">
        <f>#REF!</f>
        <v>#REF!</v>
      </c>
      <c r="K255" s="11" t="e">
        <f>#REF!</f>
        <v>#REF!</v>
      </c>
      <c r="L255" s="112" t="e">
        <f t="shared" si="3"/>
        <v>#REF!</v>
      </c>
    </row>
    <row r="256" spans="1:12" x14ac:dyDescent="0.25">
      <c r="A256" s="59" t="s">
        <v>12</v>
      </c>
      <c r="B256" s="29" t="s">
        <v>566</v>
      </c>
      <c r="C256" s="10" t="s">
        <v>188</v>
      </c>
      <c r="D256" s="57">
        <v>431217</v>
      </c>
      <c r="E256" s="12" t="s">
        <v>312</v>
      </c>
      <c r="F256" s="14">
        <v>1901</v>
      </c>
      <c r="G256" s="14">
        <f>VLOOKUP(B256,Indicadores_Exportacao!$A$8:$H$28,6,FALSE)</f>
        <v>0</v>
      </c>
      <c r="H256" s="111" t="e">
        <f>#REF!</f>
        <v>#REF!</v>
      </c>
      <c r="I256" s="111" t="e">
        <f>#REF!</f>
        <v>#REF!</v>
      </c>
      <c r="J256" s="11" t="e">
        <f>#REF!</f>
        <v>#REF!</v>
      </c>
      <c r="K256" s="11" t="e">
        <f>#REF!</f>
        <v>#REF!</v>
      </c>
      <c r="L256" s="112" t="e">
        <f t="shared" si="3"/>
        <v>#REF!</v>
      </c>
    </row>
    <row r="257" spans="1:12" x14ac:dyDescent="0.25">
      <c r="A257" s="59" t="s">
        <v>17</v>
      </c>
      <c r="B257" s="29" t="s">
        <v>648</v>
      </c>
      <c r="C257" s="10" t="s">
        <v>259</v>
      </c>
      <c r="D257" s="57">
        <v>431220</v>
      </c>
      <c r="E257" s="12" t="s">
        <v>311</v>
      </c>
      <c r="F257" s="14">
        <v>4616</v>
      </c>
      <c r="G257" s="14">
        <f>VLOOKUP(B257,Indicadores_Exportacao!$A$8:$H$28,6,FALSE)</f>
        <v>0</v>
      </c>
      <c r="H257" s="111" t="e">
        <f>#REF!</f>
        <v>#REF!</v>
      </c>
      <c r="I257" s="111" t="e">
        <f>#REF!</f>
        <v>#REF!</v>
      </c>
      <c r="J257" s="11" t="e">
        <f>#REF!</f>
        <v>#REF!</v>
      </c>
      <c r="K257" s="11" t="e">
        <f>#REF!</f>
        <v>#REF!</v>
      </c>
      <c r="L257" s="112" t="e">
        <f t="shared" si="3"/>
        <v>#REF!</v>
      </c>
    </row>
    <row r="258" spans="1:12" x14ac:dyDescent="0.25">
      <c r="A258" s="59" t="s">
        <v>4</v>
      </c>
      <c r="B258" s="29" t="s">
        <v>726</v>
      </c>
      <c r="C258" s="10" t="s">
        <v>236</v>
      </c>
      <c r="D258" s="57">
        <v>431225</v>
      </c>
      <c r="E258" s="12" t="s">
        <v>310</v>
      </c>
      <c r="F258" s="14">
        <v>7935</v>
      </c>
      <c r="G258" s="14">
        <f>VLOOKUP(B258,Indicadores_Exportacao!$A$8:$H$28,6,FALSE)</f>
        <v>0</v>
      </c>
      <c r="H258" s="111" t="e">
        <f>#REF!</f>
        <v>#REF!</v>
      </c>
      <c r="I258" s="111" t="e">
        <f>#REF!</f>
        <v>#REF!</v>
      </c>
      <c r="J258" s="11" t="e">
        <f>#REF!</f>
        <v>#REF!</v>
      </c>
      <c r="K258" s="11" t="e">
        <f>#REF!</f>
        <v>#REF!</v>
      </c>
      <c r="L258" s="112" t="e">
        <f t="shared" si="3"/>
        <v>#REF!</v>
      </c>
    </row>
    <row r="259" spans="1:12" x14ac:dyDescent="0.25">
      <c r="A259" s="59" t="s">
        <v>17</v>
      </c>
      <c r="B259" s="29" t="s">
        <v>646</v>
      </c>
      <c r="C259" s="10" t="s">
        <v>647</v>
      </c>
      <c r="D259" s="57">
        <v>431230</v>
      </c>
      <c r="E259" s="12" t="s">
        <v>309</v>
      </c>
      <c r="F259" s="14">
        <v>5277</v>
      </c>
      <c r="G259" s="14">
        <f>VLOOKUP(B259,Indicadores_Exportacao!$A$8:$H$28,6,FALSE)</f>
        <v>0</v>
      </c>
      <c r="H259" s="111" t="e">
        <f>#REF!</f>
        <v>#REF!</v>
      </c>
      <c r="I259" s="111" t="e">
        <f>#REF!</f>
        <v>#REF!</v>
      </c>
      <c r="J259" s="11" t="e">
        <f>#REF!</f>
        <v>#REF!</v>
      </c>
      <c r="K259" s="11" t="e">
        <f>#REF!</f>
        <v>#REF!</v>
      </c>
      <c r="L259" s="112" t="e">
        <f t="shared" si="3"/>
        <v>#REF!</v>
      </c>
    </row>
    <row r="260" spans="1:12" x14ac:dyDescent="0.25">
      <c r="A260" s="59" t="s">
        <v>17</v>
      </c>
      <c r="B260" s="29" t="s">
        <v>648</v>
      </c>
      <c r="C260" s="10" t="s">
        <v>259</v>
      </c>
      <c r="D260" s="57">
        <v>431235</v>
      </c>
      <c r="E260" s="12" t="s">
        <v>308</v>
      </c>
      <c r="F260" s="14">
        <v>1586</v>
      </c>
      <c r="G260" s="14">
        <f>VLOOKUP(B260,Indicadores_Exportacao!$A$8:$H$28,6,FALSE)</f>
        <v>0</v>
      </c>
      <c r="H260" s="111" t="e">
        <f>#REF!</f>
        <v>#REF!</v>
      </c>
      <c r="I260" s="111" t="e">
        <f>#REF!</f>
        <v>#REF!</v>
      </c>
      <c r="J260" s="11" t="e">
        <f>#REF!</f>
        <v>#REF!</v>
      </c>
      <c r="K260" s="11" t="e">
        <f>#REF!</f>
        <v>#REF!</v>
      </c>
      <c r="L260" s="112" t="e">
        <f t="shared" si="3"/>
        <v>#REF!</v>
      </c>
    </row>
    <row r="261" spans="1:12" x14ac:dyDescent="0.25">
      <c r="A261" s="59" t="s">
        <v>21</v>
      </c>
      <c r="B261" s="29" t="s">
        <v>649</v>
      </c>
      <c r="C261" s="10" t="s">
        <v>470</v>
      </c>
      <c r="D261" s="57">
        <v>431237</v>
      </c>
      <c r="E261" s="12" t="s">
        <v>307</v>
      </c>
      <c r="F261" s="14">
        <v>3229</v>
      </c>
      <c r="G261" s="14">
        <f>VLOOKUP(B261,Indicadores_Exportacao!$A$8:$H$28,6,FALSE)</f>
        <v>0</v>
      </c>
      <c r="H261" s="111" t="e">
        <f>#REF!</f>
        <v>#REF!</v>
      </c>
      <c r="I261" s="111" t="e">
        <f>#REF!</f>
        <v>#REF!</v>
      </c>
      <c r="J261" s="11" t="e">
        <f>#REF!</f>
        <v>#REF!</v>
      </c>
      <c r="K261" s="11" t="e">
        <f>#REF!</f>
        <v>#REF!</v>
      </c>
      <c r="L261" s="112" t="e">
        <f t="shared" si="3"/>
        <v>#REF!</v>
      </c>
    </row>
    <row r="262" spans="1:12" x14ac:dyDescent="0.25">
      <c r="A262" s="59" t="s">
        <v>21</v>
      </c>
      <c r="B262" s="29" t="s">
        <v>649</v>
      </c>
      <c r="C262" s="10" t="s">
        <v>470</v>
      </c>
      <c r="D262" s="57">
        <v>431238</v>
      </c>
      <c r="E262" s="12" t="s">
        <v>306</v>
      </c>
      <c r="F262" s="14">
        <v>2789</v>
      </c>
      <c r="G262" s="14">
        <f>VLOOKUP(B262,Indicadores_Exportacao!$A$8:$H$28,6,FALSE)</f>
        <v>0</v>
      </c>
      <c r="H262" s="111" t="e">
        <f>#REF!</f>
        <v>#REF!</v>
      </c>
      <c r="I262" s="111" t="e">
        <f>#REF!</f>
        <v>#REF!</v>
      </c>
      <c r="J262" s="11" t="e">
        <f>#REF!</f>
        <v>#REF!</v>
      </c>
      <c r="K262" s="11" t="e">
        <f>#REF!</f>
        <v>#REF!</v>
      </c>
      <c r="L262" s="112" t="e">
        <f t="shared" ref="L262:L325" si="4">SUM(H262:K262)</f>
        <v>#REF!</v>
      </c>
    </row>
    <row r="263" spans="1:12" x14ac:dyDescent="0.25">
      <c r="A263" s="59" t="s">
        <v>4</v>
      </c>
      <c r="B263" s="29" t="s">
        <v>571</v>
      </c>
      <c r="C263" s="10" t="s">
        <v>486</v>
      </c>
      <c r="D263" s="57">
        <v>431240</v>
      </c>
      <c r="E263" s="12" t="s">
        <v>305</v>
      </c>
      <c r="F263" s="14">
        <v>66596</v>
      </c>
      <c r="G263" s="14">
        <f>VLOOKUP(B263,Indicadores_Exportacao!$A$8:$H$28,6,FALSE)</f>
        <v>0</v>
      </c>
      <c r="H263" s="111" t="e">
        <f>#REF!</f>
        <v>#REF!</v>
      </c>
      <c r="I263" s="111" t="e">
        <f>#REF!</f>
        <v>#REF!</v>
      </c>
      <c r="J263" s="11" t="e">
        <f>#REF!</f>
        <v>#REF!</v>
      </c>
      <c r="K263" s="11" t="e">
        <f>#REF!</f>
        <v>#REF!</v>
      </c>
      <c r="L263" s="112" t="e">
        <f t="shared" si="4"/>
        <v>#REF!</v>
      </c>
    </row>
    <row r="264" spans="1:12" x14ac:dyDescent="0.25">
      <c r="A264" s="59" t="s">
        <v>17</v>
      </c>
      <c r="B264" s="29" t="s">
        <v>648</v>
      </c>
      <c r="C264" s="10" t="s">
        <v>259</v>
      </c>
      <c r="D264" s="57">
        <v>431242</v>
      </c>
      <c r="E264" s="12" t="s">
        <v>304</v>
      </c>
      <c r="F264" s="14">
        <v>2960</v>
      </c>
      <c r="G264" s="14">
        <f>VLOOKUP(B264,Indicadores_Exportacao!$A$8:$H$28,6,FALSE)</f>
        <v>0</v>
      </c>
      <c r="H264" s="111" t="e">
        <f>#REF!</f>
        <v>#REF!</v>
      </c>
      <c r="I264" s="111" t="e">
        <f>#REF!</f>
        <v>#REF!</v>
      </c>
      <c r="J264" s="11" t="e">
        <f>#REF!</f>
        <v>#REF!</v>
      </c>
      <c r="K264" s="11" t="e">
        <f>#REF!</f>
        <v>#REF!</v>
      </c>
      <c r="L264" s="112" t="e">
        <f t="shared" si="4"/>
        <v>#REF!</v>
      </c>
    </row>
    <row r="265" spans="1:12" x14ac:dyDescent="0.25">
      <c r="A265" s="59" t="s">
        <v>4</v>
      </c>
      <c r="B265" s="29" t="s">
        <v>645</v>
      </c>
      <c r="C265" s="10" t="s">
        <v>483</v>
      </c>
      <c r="D265" s="57">
        <v>431244</v>
      </c>
      <c r="E265" s="12" t="s">
        <v>303</v>
      </c>
      <c r="F265" s="14">
        <v>3440</v>
      </c>
      <c r="G265" s="14">
        <f>VLOOKUP(B265,Indicadores_Exportacao!$A$8:$H$28,6,FALSE)</f>
        <v>0</v>
      </c>
      <c r="H265" s="111" t="e">
        <f>#REF!</f>
        <v>#REF!</v>
      </c>
      <c r="I265" s="111" t="e">
        <f>#REF!</f>
        <v>#REF!</v>
      </c>
      <c r="J265" s="11" t="e">
        <f>#REF!</f>
        <v>#REF!</v>
      </c>
      <c r="K265" s="11" t="e">
        <f>#REF!</f>
        <v>#REF!</v>
      </c>
      <c r="L265" s="112" t="e">
        <f t="shared" si="4"/>
        <v>#REF!</v>
      </c>
    </row>
    <row r="266" spans="1:12" x14ac:dyDescent="0.25">
      <c r="A266" s="59" t="s">
        <v>71</v>
      </c>
      <c r="B266" s="29" t="s">
        <v>550</v>
      </c>
      <c r="C266" s="10" t="s">
        <v>252</v>
      </c>
      <c r="D266" s="57">
        <v>431245</v>
      </c>
      <c r="E266" s="12" t="s">
        <v>302</v>
      </c>
      <c r="F266" s="14">
        <v>6621</v>
      </c>
      <c r="G266" s="14">
        <f>VLOOKUP(B266,Indicadores_Exportacao!$A$8:$H$28,6,FALSE)</f>
        <v>0</v>
      </c>
      <c r="H266" s="111" t="e">
        <f>#REF!</f>
        <v>#REF!</v>
      </c>
      <c r="I266" s="111" t="e">
        <f>#REF!</f>
        <v>#REF!</v>
      </c>
      <c r="J266" s="11" t="e">
        <f>#REF!</f>
        <v>#REF!</v>
      </c>
      <c r="K266" s="11" t="e">
        <f>#REF!</f>
        <v>#REF!</v>
      </c>
      <c r="L266" s="112" t="e">
        <f t="shared" si="4"/>
        <v>#REF!</v>
      </c>
    </row>
    <row r="267" spans="1:12" x14ac:dyDescent="0.25">
      <c r="A267" s="59" t="s">
        <v>4</v>
      </c>
      <c r="B267" s="29" t="s">
        <v>573</v>
      </c>
      <c r="C267" s="10" t="s">
        <v>276</v>
      </c>
      <c r="D267" s="57">
        <v>431247</v>
      </c>
      <c r="E267" s="12" t="s">
        <v>301</v>
      </c>
      <c r="F267" s="14">
        <v>6341</v>
      </c>
      <c r="G267" s="14">
        <f>VLOOKUP(B267,Indicadores_Exportacao!$A$8:$H$28,6,FALSE)</f>
        <v>0</v>
      </c>
      <c r="H267" s="111" t="e">
        <f>#REF!</f>
        <v>#REF!</v>
      </c>
      <c r="I267" s="111" t="e">
        <f>#REF!</f>
        <v>#REF!</v>
      </c>
      <c r="J267" s="11" t="e">
        <f>#REF!</f>
        <v>#REF!</v>
      </c>
      <c r="K267" s="11" t="e">
        <f>#REF!</f>
        <v>#REF!</v>
      </c>
      <c r="L267" s="112" t="e">
        <f t="shared" si="4"/>
        <v>#REF!</v>
      </c>
    </row>
    <row r="268" spans="1:12" x14ac:dyDescent="0.25">
      <c r="A268" s="59" t="s">
        <v>4</v>
      </c>
      <c r="B268" s="29" t="s">
        <v>645</v>
      </c>
      <c r="C268" s="10" t="s">
        <v>483</v>
      </c>
      <c r="D268" s="57">
        <v>431250</v>
      </c>
      <c r="E268" s="12" t="s">
        <v>300</v>
      </c>
      <c r="F268" s="14">
        <v>12486</v>
      </c>
      <c r="G268" s="14">
        <f>VLOOKUP(B268,Indicadores_Exportacao!$A$8:$H$28,6,FALSE)</f>
        <v>0</v>
      </c>
      <c r="H268" s="111" t="e">
        <f>#REF!</f>
        <v>#REF!</v>
      </c>
      <c r="I268" s="111" t="e">
        <f>#REF!</f>
        <v>#REF!</v>
      </c>
      <c r="J268" s="11" t="e">
        <f>#REF!</f>
        <v>#REF!</v>
      </c>
      <c r="K268" s="11" t="e">
        <f>#REF!</f>
        <v>#REF!</v>
      </c>
      <c r="L268" s="112" t="e">
        <f t="shared" si="4"/>
        <v>#REF!</v>
      </c>
    </row>
    <row r="269" spans="1:12" x14ac:dyDescent="0.25">
      <c r="A269" s="59" t="s">
        <v>8</v>
      </c>
      <c r="B269" s="29" t="s">
        <v>650</v>
      </c>
      <c r="C269" s="10" t="s">
        <v>334</v>
      </c>
      <c r="D269" s="57">
        <v>431260</v>
      </c>
      <c r="E269" s="12" t="s">
        <v>299</v>
      </c>
      <c r="F269" s="14">
        <v>5292</v>
      </c>
      <c r="G269" s="14">
        <f>VLOOKUP(B269,Indicadores_Exportacao!$A$8:$H$28,6,FALSE)</f>
        <v>0</v>
      </c>
      <c r="H269" s="111" t="e">
        <f>#REF!</f>
        <v>#REF!</v>
      </c>
      <c r="I269" s="111" t="e">
        <f>#REF!</f>
        <v>#REF!</v>
      </c>
      <c r="J269" s="11" t="e">
        <f>#REF!</f>
        <v>#REF!</v>
      </c>
      <c r="K269" s="11" t="e">
        <f>#REF!</f>
        <v>#REF!</v>
      </c>
      <c r="L269" s="112" t="e">
        <f t="shared" si="4"/>
        <v>#REF!</v>
      </c>
    </row>
    <row r="270" spans="1:12" x14ac:dyDescent="0.25">
      <c r="A270" s="59" t="s">
        <v>21</v>
      </c>
      <c r="B270" s="29" t="s">
        <v>649</v>
      </c>
      <c r="C270" s="10" t="s">
        <v>470</v>
      </c>
      <c r="D270" s="57">
        <v>431261</v>
      </c>
      <c r="E270" s="12" t="s">
        <v>298</v>
      </c>
      <c r="F270" s="14">
        <v>3153</v>
      </c>
      <c r="G270" s="14">
        <f>VLOOKUP(B270,Indicadores_Exportacao!$A$8:$H$28,6,FALSE)</f>
        <v>0</v>
      </c>
      <c r="H270" s="111" t="e">
        <f>#REF!</f>
        <v>#REF!</v>
      </c>
      <c r="I270" s="111" t="e">
        <f>#REF!</f>
        <v>#REF!</v>
      </c>
      <c r="J270" s="11" t="e">
        <f>#REF!</f>
        <v>#REF!</v>
      </c>
      <c r="K270" s="11" t="e">
        <f>#REF!</f>
        <v>#REF!</v>
      </c>
      <c r="L270" s="112" t="e">
        <f t="shared" si="4"/>
        <v>#REF!</v>
      </c>
    </row>
    <row r="271" spans="1:12" x14ac:dyDescent="0.25">
      <c r="A271" s="59" t="s">
        <v>17</v>
      </c>
      <c r="B271" s="29" t="s">
        <v>648</v>
      </c>
      <c r="C271" s="10" t="s">
        <v>259</v>
      </c>
      <c r="D271" s="57">
        <v>431262</v>
      </c>
      <c r="E271" s="12" t="s">
        <v>297</v>
      </c>
      <c r="F271" s="14">
        <v>2022</v>
      </c>
      <c r="G271" s="14">
        <f>VLOOKUP(B271,Indicadores_Exportacao!$A$8:$H$28,6,FALSE)</f>
        <v>0</v>
      </c>
      <c r="H271" s="111" t="e">
        <f>#REF!</f>
        <v>#REF!</v>
      </c>
      <c r="I271" s="111" t="e">
        <f>#REF!</f>
        <v>#REF!</v>
      </c>
      <c r="J271" s="11" t="e">
        <f>#REF!</f>
        <v>#REF!</v>
      </c>
      <c r="K271" s="11" t="e">
        <f>#REF!</f>
        <v>#REF!</v>
      </c>
      <c r="L271" s="112" t="e">
        <f t="shared" si="4"/>
        <v>#REF!</v>
      </c>
    </row>
    <row r="272" spans="1:12" x14ac:dyDescent="0.25">
      <c r="A272" s="59" t="s">
        <v>17</v>
      </c>
      <c r="B272" s="29" t="s">
        <v>648</v>
      </c>
      <c r="C272" s="10" t="s">
        <v>259</v>
      </c>
      <c r="D272" s="57">
        <v>431265</v>
      </c>
      <c r="E272" s="12" t="s">
        <v>296</v>
      </c>
      <c r="F272" s="14">
        <v>17962</v>
      </c>
      <c r="G272" s="14">
        <f>VLOOKUP(B272,Indicadores_Exportacao!$A$8:$H$28,6,FALSE)</f>
        <v>0</v>
      </c>
      <c r="H272" s="111" t="e">
        <f>#REF!</f>
        <v>#REF!</v>
      </c>
      <c r="I272" s="111" t="e">
        <f>#REF!</f>
        <v>#REF!</v>
      </c>
      <c r="J272" s="11" t="e">
        <f>#REF!</f>
        <v>#REF!</v>
      </c>
      <c r="K272" s="11" t="e">
        <f>#REF!</f>
        <v>#REF!</v>
      </c>
      <c r="L272" s="112" t="e">
        <f t="shared" si="4"/>
        <v>#REF!</v>
      </c>
    </row>
    <row r="273" spans="1:12" x14ac:dyDescent="0.25">
      <c r="A273" s="59" t="s">
        <v>17</v>
      </c>
      <c r="B273" s="29" t="s">
        <v>648</v>
      </c>
      <c r="C273" s="10" t="s">
        <v>259</v>
      </c>
      <c r="D273" s="57">
        <v>431267</v>
      </c>
      <c r="E273" s="12" t="s">
        <v>295</v>
      </c>
      <c r="F273" s="14">
        <v>1901</v>
      </c>
      <c r="G273" s="14">
        <f>VLOOKUP(B273,Indicadores_Exportacao!$A$8:$H$28,6,FALSE)</f>
        <v>0</v>
      </c>
      <c r="H273" s="111" t="e">
        <f>#REF!</f>
        <v>#REF!</v>
      </c>
      <c r="I273" s="111" t="e">
        <f>#REF!</f>
        <v>#REF!</v>
      </c>
      <c r="J273" s="11" t="e">
        <f>#REF!</f>
        <v>#REF!</v>
      </c>
      <c r="K273" s="11" t="e">
        <f>#REF!</f>
        <v>#REF!</v>
      </c>
      <c r="L273" s="112" t="e">
        <f t="shared" si="4"/>
        <v>#REF!</v>
      </c>
    </row>
    <row r="274" spans="1:12" x14ac:dyDescent="0.25">
      <c r="A274" s="59" t="s">
        <v>17</v>
      </c>
      <c r="B274" s="29" t="s">
        <v>557</v>
      </c>
      <c r="C274" s="10" t="s">
        <v>418</v>
      </c>
      <c r="D274" s="57">
        <v>431270</v>
      </c>
      <c r="E274" s="12" t="s">
        <v>294</v>
      </c>
      <c r="F274" s="14">
        <v>12379</v>
      </c>
      <c r="G274" s="14">
        <f>VLOOKUP(B274,Indicadores_Exportacao!$A$8:$H$28,6,FALSE)</f>
        <v>0</v>
      </c>
      <c r="H274" s="111" t="e">
        <f>#REF!</f>
        <v>#REF!</v>
      </c>
      <c r="I274" s="111" t="e">
        <f>#REF!</f>
        <v>#REF!</v>
      </c>
      <c r="J274" s="11" t="e">
        <f>#REF!</f>
        <v>#REF!</v>
      </c>
      <c r="K274" s="11" t="e">
        <f>#REF!</f>
        <v>#REF!</v>
      </c>
      <c r="L274" s="112" t="e">
        <f t="shared" si="4"/>
        <v>#REF!</v>
      </c>
    </row>
    <row r="275" spans="1:12" x14ac:dyDescent="0.25">
      <c r="A275" s="59" t="s">
        <v>17</v>
      </c>
      <c r="B275" s="29" t="s">
        <v>648</v>
      </c>
      <c r="C275" s="10" t="s">
        <v>259</v>
      </c>
      <c r="D275" s="57">
        <v>431275</v>
      </c>
      <c r="E275" s="12" t="s">
        <v>293</v>
      </c>
      <c r="F275" s="14">
        <v>3458</v>
      </c>
      <c r="G275" s="14">
        <f>VLOOKUP(B275,Indicadores_Exportacao!$A$8:$H$28,6,FALSE)</f>
        <v>0</v>
      </c>
      <c r="H275" s="111" t="e">
        <f>#REF!</f>
        <v>#REF!</v>
      </c>
      <c r="I275" s="111" t="e">
        <f>#REF!</f>
        <v>#REF!</v>
      </c>
      <c r="J275" s="11" t="e">
        <f>#REF!</f>
        <v>#REF!</v>
      </c>
      <c r="K275" s="11" t="e">
        <f>#REF!</f>
        <v>#REF!</v>
      </c>
      <c r="L275" s="112" t="e">
        <f t="shared" si="4"/>
        <v>#REF!</v>
      </c>
    </row>
    <row r="276" spans="1:12" x14ac:dyDescent="0.25">
      <c r="A276" s="59" t="s">
        <v>21</v>
      </c>
      <c r="B276" s="29" t="s">
        <v>649</v>
      </c>
      <c r="C276" s="10" t="s">
        <v>470</v>
      </c>
      <c r="D276" s="57">
        <v>431280</v>
      </c>
      <c r="E276" s="12" t="s">
        <v>292</v>
      </c>
      <c r="F276" s="14">
        <v>5059</v>
      </c>
      <c r="G276" s="14">
        <f>VLOOKUP(B276,Indicadores_Exportacao!$A$8:$H$28,6,FALSE)</f>
        <v>0</v>
      </c>
      <c r="H276" s="111" t="e">
        <f>#REF!</f>
        <v>#REF!</v>
      </c>
      <c r="I276" s="111" t="e">
        <f>#REF!</f>
        <v>#REF!</v>
      </c>
      <c r="J276" s="11" t="e">
        <f>#REF!</f>
        <v>#REF!</v>
      </c>
      <c r="K276" s="11" t="e">
        <f>#REF!</f>
        <v>#REF!</v>
      </c>
      <c r="L276" s="112" t="e">
        <f t="shared" si="4"/>
        <v>#REF!</v>
      </c>
    </row>
    <row r="277" spans="1:12" x14ac:dyDescent="0.25">
      <c r="A277" s="59" t="s">
        <v>21</v>
      </c>
      <c r="B277" s="29" t="s">
        <v>649</v>
      </c>
      <c r="C277" s="10" t="s">
        <v>470</v>
      </c>
      <c r="D277" s="57">
        <v>431290</v>
      </c>
      <c r="E277" s="12" t="s">
        <v>291</v>
      </c>
      <c r="F277" s="14">
        <v>9058</v>
      </c>
      <c r="G277" s="14">
        <f>VLOOKUP(B277,Indicadores_Exportacao!$A$8:$H$28,6,FALSE)</f>
        <v>0</v>
      </c>
      <c r="H277" s="111" t="e">
        <f>#REF!</f>
        <v>#REF!</v>
      </c>
      <c r="I277" s="111" t="e">
        <f>#REF!</f>
        <v>#REF!</v>
      </c>
      <c r="J277" s="11" t="e">
        <f>#REF!</f>
        <v>#REF!</v>
      </c>
      <c r="K277" s="11" t="e">
        <f>#REF!</f>
        <v>#REF!</v>
      </c>
      <c r="L277" s="112" t="e">
        <f t="shared" si="4"/>
        <v>#REF!</v>
      </c>
    </row>
    <row r="278" spans="1:12" x14ac:dyDescent="0.25">
      <c r="A278" s="59" t="s">
        <v>17</v>
      </c>
      <c r="B278" s="29" t="s">
        <v>646</v>
      </c>
      <c r="C278" s="10" t="s">
        <v>647</v>
      </c>
      <c r="D278" s="57">
        <v>431295</v>
      </c>
      <c r="E278" s="12" t="s">
        <v>290</v>
      </c>
      <c r="F278" s="14">
        <v>2120</v>
      </c>
      <c r="G278" s="14">
        <f>VLOOKUP(B278,Indicadores_Exportacao!$A$8:$H$28,6,FALSE)</f>
        <v>0</v>
      </c>
      <c r="H278" s="111" t="e">
        <f>#REF!</f>
        <v>#REF!</v>
      </c>
      <c r="I278" s="111" t="e">
        <f>#REF!</f>
        <v>#REF!</v>
      </c>
      <c r="J278" s="11" t="e">
        <f>#REF!</f>
        <v>#REF!</v>
      </c>
      <c r="K278" s="11" t="e">
        <f>#REF!</f>
        <v>#REF!</v>
      </c>
      <c r="L278" s="112" t="e">
        <f t="shared" si="4"/>
        <v>#REF!</v>
      </c>
    </row>
    <row r="279" spans="1:12" x14ac:dyDescent="0.25">
      <c r="A279" s="59" t="s">
        <v>8</v>
      </c>
      <c r="B279" s="29" t="s">
        <v>650</v>
      </c>
      <c r="C279" s="10" t="s">
        <v>334</v>
      </c>
      <c r="D279" s="57">
        <v>431300</v>
      </c>
      <c r="E279" s="12" t="s">
        <v>289</v>
      </c>
      <c r="F279" s="14">
        <v>3305</v>
      </c>
      <c r="G279" s="14">
        <f>VLOOKUP(B279,Indicadores_Exportacao!$A$8:$H$28,6,FALSE)</f>
        <v>0</v>
      </c>
      <c r="H279" s="111" t="e">
        <f>#REF!</f>
        <v>#REF!</v>
      </c>
      <c r="I279" s="111" t="e">
        <f>#REF!</f>
        <v>#REF!</v>
      </c>
      <c r="J279" s="11" t="e">
        <f>#REF!</f>
        <v>#REF!</v>
      </c>
      <c r="K279" s="11" t="e">
        <f>#REF!</f>
        <v>#REF!</v>
      </c>
      <c r="L279" s="112" t="e">
        <f t="shared" si="4"/>
        <v>#REF!</v>
      </c>
    </row>
    <row r="280" spans="1:12" x14ac:dyDescent="0.25">
      <c r="A280" s="59" t="s">
        <v>12</v>
      </c>
      <c r="B280" s="29" t="s">
        <v>560</v>
      </c>
      <c r="C280" s="10" t="s">
        <v>194</v>
      </c>
      <c r="D280" s="57">
        <v>431301</v>
      </c>
      <c r="E280" s="12" t="s">
        <v>288</v>
      </c>
      <c r="F280" s="14">
        <v>3062</v>
      </c>
      <c r="G280" s="14">
        <f>VLOOKUP(B280,Indicadores_Exportacao!$A$8:$H$28,6,FALSE)</f>
        <v>0</v>
      </c>
      <c r="H280" s="111" t="e">
        <f>#REF!</f>
        <v>#REF!</v>
      </c>
      <c r="I280" s="111" t="e">
        <f>#REF!</f>
        <v>#REF!</v>
      </c>
      <c r="J280" s="11" t="e">
        <f>#REF!</f>
        <v>#REF!</v>
      </c>
      <c r="K280" s="11" t="e">
        <f>#REF!</f>
        <v>#REF!</v>
      </c>
      <c r="L280" s="112" t="e">
        <f t="shared" si="4"/>
        <v>#REF!</v>
      </c>
    </row>
    <row r="281" spans="1:12" x14ac:dyDescent="0.25">
      <c r="A281" s="59" t="s">
        <v>27</v>
      </c>
      <c r="B281" s="29" t="s">
        <v>644</v>
      </c>
      <c r="C281" s="10" t="s">
        <v>196</v>
      </c>
      <c r="D281" s="57">
        <v>431303</v>
      </c>
      <c r="E281" s="12" t="s">
        <v>287</v>
      </c>
      <c r="F281" s="14">
        <v>4966</v>
      </c>
      <c r="G281" s="14">
        <f>VLOOKUP(B281,Indicadores_Exportacao!$A$8:$H$28,6,FALSE)</f>
        <v>0</v>
      </c>
      <c r="H281" s="111" t="e">
        <f>#REF!</f>
        <v>#REF!</v>
      </c>
      <c r="I281" s="111" t="e">
        <f>#REF!</f>
        <v>#REF!</v>
      </c>
      <c r="J281" s="11" t="e">
        <f>#REF!</f>
        <v>#REF!</v>
      </c>
      <c r="K281" s="11" t="e">
        <f>#REF!</f>
        <v>#REF!</v>
      </c>
      <c r="L281" s="112" t="e">
        <f t="shared" si="4"/>
        <v>#REF!</v>
      </c>
    </row>
    <row r="282" spans="1:12" x14ac:dyDescent="0.25">
      <c r="A282" s="59" t="s">
        <v>4</v>
      </c>
      <c r="B282" s="29" t="s">
        <v>573</v>
      </c>
      <c r="C282" s="10" t="s">
        <v>276</v>
      </c>
      <c r="D282" s="57">
        <v>431306</v>
      </c>
      <c r="E282" s="12" t="s">
        <v>286</v>
      </c>
      <c r="F282" s="14">
        <v>20175</v>
      </c>
      <c r="G282" s="14">
        <f>VLOOKUP(B282,Indicadores_Exportacao!$A$8:$H$28,6,FALSE)</f>
        <v>0</v>
      </c>
      <c r="H282" s="111" t="e">
        <f>#REF!</f>
        <v>#REF!</v>
      </c>
      <c r="I282" s="111" t="e">
        <f>#REF!</f>
        <v>#REF!</v>
      </c>
      <c r="J282" s="11" t="e">
        <f>#REF!</f>
        <v>#REF!</v>
      </c>
      <c r="K282" s="11" t="e">
        <f>#REF!</f>
        <v>#REF!</v>
      </c>
      <c r="L282" s="112" t="e">
        <f t="shared" si="4"/>
        <v>#REF!</v>
      </c>
    </row>
    <row r="283" spans="1:12" x14ac:dyDescent="0.25">
      <c r="A283" s="59" t="s">
        <v>21</v>
      </c>
      <c r="B283" s="29" t="s">
        <v>649</v>
      </c>
      <c r="C283" s="10" t="s">
        <v>470</v>
      </c>
      <c r="D283" s="57">
        <v>431308</v>
      </c>
      <c r="E283" s="12" t="s">
        <v>285</v>
      </c>
      <c r="F283" s="14">
        <v>2641</v>
      </c>
      <c r="G283" s="14">
        <f>VLOOKUP(B283,Indicadores_Exportacao!$A$8:$H$28,6,FALSE)</f>
        <v>0</v>
      </c>
      <c r="H283" s="111" t="e">
        <f>#REF!</f>
        <v>#REF!</v>
      </c>
      <c r="I283" s="111" t="e">
        <f>#REF!</f>
        <v>#REF!</v>
      </c>
      <c r="J283" s="11" t="e">
        <f>#REF!</f>
        <v>#REF!</v>
      </c>
      <c r="K283" s="11" t="e">
        <f>#REF!</f>
        <v>#REF!</v>
      </c>
      <c r="L283" s="112" t="e">
        <f t="shared" si="4"/>
        <v>#REF!</v>
      </c>
    </row>
    <row r="284" spans="1:12" x14ac:dyDescent="0.25">
      <c r="A284" s="59" t="s">
        <v>27</v>
      </c>
      <c r="B284" s="29" t="s">
        <v>644</v>
      </c>
      <c r="C284" s="10" t="s">
        <v>196</v>
      </c>
      <c r="D284" s="57">
        <v>431310</v>
      </c>
      <c r="E284" s="12" t="s">
        <v>284</v>
      </c>
      <c r="F284" s="14">
        <v>6084</v>
      </c>
      <c r="G284" s="14">
        <f>VLOOKUP(B284,Indicadores_Exportacao!$A$8:$H$28,6,FALSE)</f>
        <v>0</v>
      </c>
      <c r="H284" s="111" t="e">
        <f>#REF!</f>
        <v>#REF!</v>
      </c>
      <c r="I284" s="111" t="e">
        <f>#REF!</f>
        <v>#REF!</v>
      </c>
      <c r="J284" s="11" t="e">
        <f>#REF!</f>
        <v>#REF!</v>
      </c>
      <c r="K284" s="11" t="e">
        <f>#REF!</f>
        <v>#REF!</v>
      </c>
      <c r="L284" s="112" t="e">
        <f t="shared" si="4"/>
        <v>#REF!</v>
      </c>
    </row>
    <row r="285" spans="1:12" x14ac:dyDescent="0.25">
      <c r="A285" s="59" t="s">
        <v>21</v>
      </c>
      <c r="B285" s="29" t="s">
        <v>649</v>
      </c>
      <c r="C285" s="10" t="s">
        <v>470</v>
      </c>
      <c r="D285" s="57">
        <v>431320</v>
      </c>
      <c r="E285" s="12" t="s">
        <v>283</v>
      </c>
      <c r="F285" s="14">
        <v>22400</v>
      </c>
      <c r="G285" s="14">
        <f>VLOOKUP(B285,Indicadores_Exportacao!$A$8:$H$28,6,FALSE)</f>
        <v>0</v>
      </c>
      <c r="H285" s="111" t="e">
        <f>#REF!</f>
        <v>#REF!</v>
      </c>
      <c r="I285" s="111" t="e">
        <f>#REF!</f>
        <v>#REF!</v>
      </c>
      <c r="J285" s="11" t="e">
        <f>#REF!</f>
        <v>#REF!</v>
      </c>
      <c r="K285" s="11" t="e">
        <f>#REF!</f>
        <v>#REF!</v>
      </c>
      <c r="L285" s="112" t="e">
        <f t="shared" si="4"/>
        <v>#REF!</v>
      </c>
    </row>
    <row r="286" spans="1:12" x14ac:dyDescent="0.25">
      <c r="A286" s="59" t="s">
        <v>21</v>
      </c>
      <c r="B286" s="29" t="s">
        <v>649</v>
      </c>
      <c r="C286" s="10" t="s">
        <v>470</v>
      </c>
      <c r="D286" s="57">
        <v>431330</v>
      </c>
      <c r="E286" s="12" t="s">
        <v>282</v>
      </c>
      <c r="F286" s="14">
        <v>25850</v>
      </c>
      <c r="G286" s="14">
        <f>VLOOKUP(B286,Indicadores_Exportacao!$A$8:$H$28,6,FALSE)</f>
        <v>0</v>
      </c>
      <c r="H286" s="111" t="e">
        <f>#REF!</f>
        <v>#REF!</v>
      </c>
      <c r="I286" s="111" t="e">
        <f>#REF!</f>
        <v>#REF!</v>
      </c>
      <c r="J286" s="11" t="e">
        <f>#REF!</f>
        <v>#REF!</v>
      </c>
      <c r="K286" s="11" t="e">
        <f>#REF!</f>
        <v>#REF!</v>
      </c>
      <c r="L286" s="112" t="e">
        <f t="shared" si="4"/>
        <v>#REF!</v>
      </c>
    </row>
    <row r="287" spans="1:12" x14ac:dyDescent="0.25">
      <c r="A287" s="59" t="s">
        <v>12</v>
      </c>
      <c r="B287" s="29" t="s">
        <v>562</v>
      </c>
      <c r="C287" s="10" t="s">
        <v>364</v>
      </c>
      <c r="D287" s="57">
        <v>431333</v>
      </c>
      <c r="E287" s="12" t="s">
        <v>281</v>
      </c>
      <c r="F287" s="14">
        <v>2455</v>
      </c>
      <c r="G287" s="14">
        <f>VLOOKUP(B287,Indicadores_Exportacao!$A$8:$H$28,6,FALSE)</f>
        <v>0</v>
      </c>
      <c r="H287" s="111" t="e">
        <f>#REF!</f>
        <v>#REF!</v>
      </c>
      <c r="I287" s="111" t="e">
        <f>#REF!</f>
        <v>#REF!</v>
      </c>
      <c r="J287" s="11" t="e">
        <f>#REF!</f>
        <v>#REF!</v>
      </c>
      <c r="K287" s="11" t="e">
        <f>#REF!</f>
        <v>#REF!</v>
      </c>
      <c r="L287" s="112" t="e">
        <f t="shared" si="4"/>
        <v>#REF!</v>
      </c>
    </row>
    <row r="288" spans="1:12" x14ac:dyDescent="0.25">
      <c r="A288" s="59" t="s">
        <v>21</v>
      </c>
      <c r="B288" s="29" t="s">
        <v>649</v>
      </c>
      <c r="C288" s="10" t="s">
        <v>470</v>
      </c>
      <c r="D288" s="57">
        <v>431335</v>
      </c>
      <c r="E288" s="12" t="s">
        <v>280</v>
      </c>
      <c r="F288" s="14">
        <v>3670</v>
      </c>
      <c r="G288" s="14">
        <f>VLOOKUP(B288,Indicadores_Exportacao!$A$8:$H$28,6,FALSE)</f>
        <v>0</v>
      </c>
      <c r="H288" s="111" t="e">
        <f>#REF!</f>
        <v>#REF!</v>
      </c>
      <c r="I288" s="111" t="e">
        <f>#REF!</f>
        <v>#REF!</v>
      </c>
      <c r="J288" s="11" t="e">
        <f>#REF!</f>
        <v>#REF!</v>
      </c>
      <c r="K288" s="11" t="e">
        <f>#REF!</f>
        <v>#REF!</v>
      </c>
      <c r="L288" s="112" t="e">
        <f t="shared" si="4"/>
        <v>#REF!</v>
      </c>
    </row>
    <row r="289" spans="1:12" x14ac:dyDescent="0.25">
      <c r="A289" s="59" t="s">
        <v>4</v>
      </c>
      <c r="B289" s="29" t="s">
        <v>571</v>
      </c>
      <c r="C289" s="10" t="s">
        <v>486</v>
      </c>
      <c r="D289" s="57">
        <v>431337</v>
      </c>
      <c r="E289" s="12" t="s">
        <v>279</v>
      </c>
      <c r="F289" s="14">
        <v>27414</v>
      </c>
      <c r="G289" s="14">
        <f>VLOOKUP(B289,Indicadores_Exportacao!$A$8:$H$28,6,FALSE)</f>
        <v>0</v>
      </c>
      <c r="H289" s="111" t="e">
        <f>#REF!</f>
        <v>#REF!</v>
      </c>
      <c r="I289" s="111" t="e">
        <f>#REF!</f>
        <v>#REF!</v>
      </c>
      <c r="J289" s="11" t="e">
        <f>#REF!</f>
        <v>#REF!</v>
      </c>
      <c r="K289" s="11" t="e">
        <f>#REF!</f>
        <v>#REF!</v>
      </c>
      <c r="L289" s="112" t="e">
        <f t="shared" si="4"/>
        <v>#REF!</v>
      </c>
    </row>
    <row r="290" spans="1:12" x14ac:dyDescent="0.25">
      <c r="A290" s="59" t="s">
        <v>17</v>
      </c>
      <c r="B290" s="29" t="s">
        <v>646</v>
      </c>
      <c r="C290" s="10" t="s">
        <v>647</v>
      </c>
      <c r="D290" s="57">
        <v>431349</v>
      </c>
      <c r="E290" s="12" t="s">
        <v>278</v>
      </c>
      <c r="F290" s="14">
        <v>4199</v>
      </c>
      <c r="G290" s="14">
        <f>VLOOKUP(B290,Indicadores_Exportacao!$A$8:$H$28,6,FALSE)</f>
        <v>0</v>
      </c>
      <c r="H290" s="111" t="e">
        <f>#REF!</f>
        <v>#REF!</v>
      </c>
      <c r="I290" s="111" t="e">
        <f>#REF!</f>
        <v>#REF!</v>
      </c>
      <c r="J290" s="11" t="e">
        <f>#REF!</f>
        <v>#REF!</v>
      </c>
      <c r="K290" s="11" t="e">
        <f>#REF!</f>
        <v>#REF!</v>
      </c>
      <c r="L290" s="112" t="e">
        <f t="shared" si="4"/>
        <v>#REF!</v>
      </c>
    </row>
    <row r="291" spans="1:12" x14ac:dyDescent="0.25">
      <c r="A291" s="59" t="s">
        <v>8</v>
      </c>
      <c r="B291" s="29" t="s">
        <v>541</v>
      </c>
      <c r="C291" s="10" t="s">
        <v>505</v>
      </c>
      <c r="D291" s="57">
        <v>431339</v>
      </c>
      <c r="E291" s="12" t="s">
        <v>277</v>
      </c>
      <c r="F291" s="14">
        <v>3796</v>
      </c>
      <c r="G291" s="14">
        <f>VLOOKUP(B291,Indicadores_Exportacao!$A$8:$H$28,6,FALSE)</f>
        <v>0</v>
      </c>
      <c r="H291" s="111" t="e">
        <f>#REF!</f>
        <v>#REF!</v>
      </c>
      <c r="I291" s="111" t="e">
        <f>#REF!</f>
        <v>#REF!</v>
      </c>
      <c r="J291" s="11" t="e">
        <f>#REF!</f>
        <v>#REF!</v>
      </c>
      <c r="K291" s="11" t="e">
        <f>#REF!</f>
        <v>#REF!</v>
      </c>
      <c r="L291" s="112" t="e">
        <f t="shared" si="4"/>
        <v>#REF!</v>
      </c>
    </row>
    <row r="292" spans="1:12" x14ac:dyDescent="0.25">
      <c r="A292" s="59" t="s">
        <v>4</v>
      </c>
      <c r="B292" s="29" t="s">
        <v>573</v>
      </c>
      <c r="C292" s="10" t="s">
        <v>276</v>
      </c>
      <c r="D292" s="57">
        <v>431340</v>
      </c>
      <c r="E292" s="12" t="s">
        <v>276</v>
      </c>
      <c r="F292" s="14">
        <v>249721</v>
      </c>
      <c r="G292" s="14">
        <f>VLOOKUP(B292,Indicadores_Exportacao!$A$8:$H$28,6,FALSE)</f>
        <v>0</v>
      </c>
      <c r="H292" s="111" t="e">
        <f>#REF!</f>
        <v>#REF!</v>
      </c>
      <c r="I292" s="111" t="e">
        <f>#REF!</f>
        <v>#REF!</v>
      </c>
      <c r="J292" s="11" t="e">
        <f>#REF!</f>
        <v>#REF!</v>
      </c>
      <c r="K292" s="11" t="e">
        <f>#REF!</f>
        <v>#REF!</v>
      </c>
      <c r="L292" s="112" t="e">
        <f t="shared" si="4"/>
        <v>#REF!</v>
      </c>
    </row>
    <row r="293" spans="1:12" x14ac:dyDescent="0.25">
      <c r="A293" s="59" t="s">
        <v>12</v>
      </c>
      <c r="B293" s="29" t="s">
        <v>560</v>
      </c>
      <c r="C293" s="10" t="s">
        <v>194</v>
      </c>
      <c r="D293" s="57">
        <v>431342</v>
      </c>
      <c r="E293" s="12" t="s">
        <v>275</v>
      </c>
      <c r="F293" s="14">
        <v>3645</v>
      </c>
      <c r="G293" s="14">
        <f>VLOOKUP(B293,Indicadores_Exportacao!$A$8:$H$28,6,FALSE)</f>
        <v>0</v>
      </c>
      <c r="H293" s="111" t="e">
        <f>#REF!</f>
        <v>#REF!</v>
      </c>
      <c r="I293" s="111" t="e">
        <f>#REF!</f>
        <v>#REF!</v>
      </c>
      <c r="J293" s="11" t="e">
        <f>#REF!</f>
        <v>#REF!</v>
      </c>
      <c r="K293" s="11" t="e">
        <f>#REF!</f>
        <v>#REF!</v>
      </c>
      <c r="L293" s="112" t="e">
        <f t="shared" si="4"/>
        <v>#REF!</v>
      </c>
    </row>
    <row r="294" spans="1:12" x14ac:dyDescent="0.25">
      <c r="A294" s="59" t="s">
        <v>17</v>
      </c>
      <c r="B294" s="29" t="s">
        <v>646</v>
      </c>
      <c r="C294" s="10" t="s">
        <v>647</v>
      </c>
      <c r="D294" s="57">
        <v>431344</v>
      </c>
      <c r="E294" s="12" t="s">
        <v>274</v>
      </c>
      <c r="F294" s="14">
        <v>2264</v>
      </c>
      <c r="G294" s="14">
        <f>VLOOKUP(B294,Indicadores_Exportacao!$A$8:$H$28,6,FALSE)</f>
        <v>0</v>
      </c>
      <c r="H294" s="111" t="e">
        <f>#REF!</f>
        <v>#REF!</v>
      </c>
      <c r="I294" s="111" t="e">
        <f>#REF!</f>
        <v>#REF!</v>
      </c>
      <c r="J294" s="11" t="e">
        <f>#REF!</f>
        <v>#REF!</v>
      </c>
      <c r="K294" s="11" t="e">
        <f>#REF!</f>
        <v>#REF!</v>
      </c>
      <c r="L294" s="112" t="e">
        <f t="shared" si="4"/>
        <v>#REF!</v>
      </c>
    </row>
    <row r="295" spans="1:12" x14ac:dyDescent="0.25">
      <c r="A295" s="59" t="s">
        <v>17</v>
      </c>
      <c r="B295" s="29" t="s">
        <v>646</v>
      </c>
      <c r="C295" s="10" t="s">
        <v>647</v>
      </c>
      <c r="D295" s="57">
        <v>431346</v>
      </c>
      <c r="E295" s="12" t="s">
        <v>273</v>
      </c>
      <c r="F295" s="14">
        <v>1895</v>
      </c>
      <c r="G295" s="14">
        <f>VLOOKUP(B295,Indicadores_Exportacao!$A$8:$H$28,6,FALSE)</f>
        <v>0</v>
      </c>
      <c r="H295" s="111" t="e">
        <f>#REF!</f>
        <v>#REF!</v>
      </c>
      <c r="I295" s="111" t="e">
        <f>#REF!</f>
        <v>#REF!</v>
      </c>
      <c r="J295" s="11" t="e">
        <f>#REF!</f>
        <v>#REF!</v>
      </c>
      <c r="K295" s="11" t="e">
        <f>#REF!</f>
        <v>#REF!</v>
      </c>
      <c r="L295" s="112" t="e">
        <f t="shared" si="4"/>
        <v>#REF!</v>
      </c>
    </row>
    <row r="296" spans="1:12" x14ac:dyDescent="0.25">
      <c r="A296" s="59" t="s">
        <v>4</v>
      </c>
      <c r="B296" s="29" t="s">
        <v>645</v>
      </c>
      <c r="C296" s="10" t="s">
        <v>483</v>
      </c>
      <c r="D296" s="57">
        <v>431350</v>
      </c>
      <c r="E296" s="12" t="s">
        <v>272</v>
      </c>
      <c r="F296" s="14">
        <v>46123</v>
      </c>
      <c r="G296" s="14">
        <f>VLOOKUP(B296,Indicadores_Exportacao!$A$8:$H$28,6,FALSE)</f>
        <v>0</v>
      </c>
      <c r="H296" s="111" t="e">
        <f>#REF!</f>
        <v>#REF!</v>
      </c>
      <c r="I296" s="111" t="e">
        <f>#REF!</f>
        <v>#REF!</v>
      </c>
      <c r="J296" s="11" t="e">
        <f>#REF!</f>
        <v>#REF!</v>
      </c>
      <c r="K296" s="11" t="e">
        <f>#REF!</f>
        <v>#REF!</v>
      </c>
      <c r="L296" s="112" t="e">
        <f t="shared" si="4"/>
        <v>#REF!</v>
      </c>
    </row>
    <row r="297" spans="1:12" x14ac:dyDescent="0.25">
      <c r="A297" s="59" t="s">
        <v>17</v>
      </c>
      <c r="B297" s="29" t="s">
        <v>648</v>
      </c>
      <c r="C297" s="10" t="s">
        <v>259</v>
      </c>
      <c r="D297" s="57">
        <v>431360</v>
      </c>
      <c r="E297" s="12" t="s">
        <v>271</v>
      </c>
      <c r="F297" s="14">
        <v>4021</v>
      </c>
      <c r="G297" s="14">
        <f>VLOOKUP(B297,Indicadores_Exportacao!$A$8:$H$28,6,FALSE)</f>
        <v>0</v>
      </c>
      <c r="H297" s="111" t="e">
        <f>#REF!</f>
        <v>#REF!</v>
      </c>
      <c r="I297" s="111" t="e">
        <f>#REF!</f>
        <v>#REF!</v>
      </c>
      <c r="J297" s="11" t="e">
        <f>#REF!</f>
        <v>#REF!</v>
      </c>
      <c r="K297" s="11" t="e">
        <f>#REF!</f>
        <v>#REF!</v>
      </c>
      <c r="L297" s="112" t="e">
        <f t="shared" si="4"/>
        <v>#REF!</v>
      </c>
    </row>
    <row r="298" spans="1:12" x14ac:dyDescent="0.25">
      <c r="A298" s="59" t="s">
        <v>4</v>
      </c>
      <c r="B298" s="29" t="s">
        <v>645</v>
      </c>
      <c r="C298" s="10" t="s">
        <v>483</v>
      </c>
      <c r="D298" s="57">
        <v>431365</v>
      </c>
      <c r="E298" s="12" t="s">
        <v>270</v>
      </c>
      <c r="F298" s="14">
        <v>12004</v>
      </c>
      <c r="G298" s="14">
        <f>VLOOKUP(B298,Indicadores_Exportacao!$A$8:$H$28,6,FALSE)</f>
        <v>0</v>
      </c>
      <c r="H298" s="111" t="e">
        <f>#REF!</f>
        <v>#REF!</v>
      </c>
      <c r="I298" s="111" t="e">
        <f>#REF!</f>
        <v>#REF!</v>
      </c>
      <c r="J298" s="11" t="e">
        <f>#REF!</f>
        <v>#REF!</v>
      </c>
      <c r="K298" s="11" t="e">
        <f>#REF!</f>
        <v>#REF!</v>
      </c>
      <c r="L298" s="112" t="e">
        <f t="shared" si="4"/>
        <v>#REF!</v>
      </c>
    </row>
    <row r="299" spans="1:12" x14ac:dyDescent="0.25">
      <c r="A299" s="59" t="s">
        <v>17</v>
      </c>
      <c r="B299" s="29" t="s">
        <v>646</v>
      </c>
      <c r="C299" s="10" t="s">
        <v>647</v>
      </c>
      <c r="D299" s="57">
        <v>431370</v>
      </c>
      <c r="E299" s="12" t="s">
        <v>269</v>
      </c>
      <c r="F299" s="14">
        <v>34855</v>
      </c>
      <c r="G299" s="14">
        <f>VLOOKUP(B299,Indicadores_Exportacao!$A$8:$H$28,6,FALSE)</f>
        <v>0</v>
      </c>
      <c r="H299" s="111" t="e">
        <f>#REF!</f>
        <v>#REF!</v>
      </c>
      <c r="I299" s="111" t="e">
        <f>#REF!</f>
        <v>#REF!</v>
      </c>
      <c r="J299" s="11" t="e">
        <f>#REF!</f>
        <v>#REF!</v>
      </c>
      <c r="K299" s="11" t="e">
        <f>#REF!</f>
        <v>#REF!</v>
      </c>
      <c r="L299" s="112" t="e">
        <f t="shared" si="4"/>
        <v>#REF!</v>
      </c>
    </row>
    <row r="300" spans="1:12" x14ac:dyDescent="0.25">
      <c r="A300" s="59" t="s">
        <v>17</v>
      </c>
      <c r="B300" s="29" t="s">
        <v>646</v>
      </c>
      <c r="C300" s="10" t="s">
        <v>647</v>
      </c>
      <c r="D300" s="57">
        <v>431380</v>
      </c>
      <c r="E300" s="12" t="s">
        <v>268</v>
      </c>
      <c r="F300" s="14">
        <v>7339</v>
      </c>
      <c r="G300" s="14">
        <f>VLOOKUP(B300,Indicadores_Exportacao!$A$8:$H$28,6,FALSE)</f>
        <v>0</v>
      </c>
      <c r="H300" s="111" t="e">
        <f>#REF!</f>
        <v>#REF!</v>
      </c>
      <c r="I300" s="111" t="e">
        <f>#REF!</f>
        <v>#REF!</v>
      </c>
      <c r="J300" s="11" t="e">
        <f>#REF!</f>
        <v>#REF!</v>
      </c>
      <c r="K300" s="11" t="e">
        <f>#REF!</f>
        <v>#REF!</v>
      </c>
      <c r="L300" s="112" t="e">
        <f t="shared" si="4"/>
        <v>#REF!</v>
      </c>
    </row>
    <row r="301" spans="1:12" x14ac:dyDescent="0.25">
      <c r="A301" s="59" t="s">
        <v>12</v>
      </c>
      <c r="B301" s="29" t="s">
        <v>562</v>
      </c>
      <c r="C301" s="10" t="s">
        <v>364</v>
      </c>
      <c r="D301" s="57">
        <v>431390</v>
      </c>
      <c r="E301" s="12" t="s">
        <v>267</v>
      </c>
      <c r="F301" s="14">
        <v>43650</v>
      </c>
      <c r="G301" s="14">
        <f>VLOOKUP(B301,Indicadores_Exportacao!$A$8:$H$28,6,FALSE)</f>
        <v>0</v>
      </c>
      <c r="H301" s="111" t="e">
        <f>#REF!</f>
        <v>#REF!</v>
      </c>
      <c r="I301" s="111" t="e">
        <f>#REF!</f>
        <v>#REF!</v>
      </c>
      <c r="J301" s="11" t="e">
        <f>#REF!</f>
        <v>#REF!</v>
      </c>
      <c r="K301" s="11" t="e">
        <f>#REF!</f>
        <v>#REF!</v>
      </c>
      <c r="L301" s="112" t="e">
        <f t="shared" si="4"/>
        <v>#REF!</v>
      </c>
    </row>
    <row r="302" spans="1:12" x14ac:dyDescent="0.25">
      <c r="A302" s="59" t="s">
        <v>8</v>
      </c>
      <c r="B302" s="29" t="s">
        <v>539</v>
      </c>
      <c r="C302" s="10" t="s">
        <v>198</v>
      </c>
      <c r="D302" s="57">
        <v>431395</v>
      </c>
      <c r="E302" s="12" t="s">
        <v>266</v>
      </c>
      <c r="F302" s="14">
        <v>10150</v>
      </c>
      <c r="G302" s="14">
        <f>VLOOKUP(B302,Indicadores_Exportacao!$A$8:$H$28,6,FALSE)</f>
        <v>0</v>
      </c>
      <c r="H302" s="111" t="e">
        <f>#REF!</f>
        <v>#REF!</v>
      </c>
      <c r="I302" s="111" t="e">
        <f>#REF!</f>
        <v>#REF!</v>
      </c>
      <c r="J302" s="11" t="e">
        <f>#REF!</f>
        <v>#REF!</v>
      </c>
      <c r="K302" s="11" t="e">
        <f>#REF!</f>
        <v>#REF!</v>
      </c>
      <c r="L302" s="112" t="e">
        <f t="shared" si="4"/>
        <v>#REF!</v>
      </c>
    </row>
    <row r="303" spans="1:12" x14ac:dyDescent="0.25">
      <c r="A303" s="59" t="s">
        <v>21</v>
      </c>
      <c r="B303" s="29" t="s">
        <v>649</v>
      </c>
      <c r="C303" s="10" t="s">
        <v>470</v>
      </c>
      <c r="D303" s="57">
        <v>431400</v>
      </c>
      <c r="E303" s="12" t="s">
        <v>265</v>
      </c>
      <c r="F303" s="14">
        <v>7568</v>
      </c>
      <c r="G303" s="14">
        <f>VLOOKUP(B303,Indicadores_Exportacao!$A$8:$H$28,6,FALSE)</f>
        <v>0</v>
      </c>
      <c r="H303" s="111" t="e">
        <f>#REF!</f>
        <v>#REF!</v>
      </c>
      <c r="I303" s="111" t="e">
        <f>#REF!</f>
        <v>#REF!</v>
      </c>
      <c r="J303" s="11" t="e">
        <f>#REF!</f>
        <v>#REF!</v>
      </c>
      <c r="K303" s="11" t="e">
        <f>#REF!</f>
        <v>#REF!</v>
      </c>
      <c r="L303" s="112" t="e">
        <f t="shared" si="4"/>
        <v>#REF!</v>
      </c>
    </row>
    <row r="304" spans="1:12" x14ac:dyDescent="0.25">
      <c r="A304" s="59" t="s">
        <v>27</v>
      </c>
      <c r="B304" s="29" t="s">
        <v>644</v>
      </c>
      <c r="C304" s="10" t="s">
        <v>196</v>
      </c>
      <c r="D304" s="57">
        <v>431402</v>
      </c>
      <c r="E304" s="12" t="s">
        <v>264</v>
      </c>
      <c r="F304" s="14">
        <v>7572</v>
      </c>
      <c r="G304" s="14">
        <f>VLOOKUP(B304,Indicadores_Exportacao!$A$8:$H$28,6,FALSE)</f>
        <v>0</v>
      </c>
      <c r="H304" s="111" t="e">
        <f>#REF!</f>
        <v>#REF!</v>
      </c>
      <c r="I304" s="111" t="e">
        <f>#REF!</f>
        <v>#REF!</v>
      </c>
      <c r="J304" s="11" t="e">
        <f>#REF!</f>
        <v>#REF!</v>
      </c>
      <c r="K304" s="11" t="e">
        <f>#REF!</f>
        <v>#REF!</v>
      </c>
      <c r="L304" s="112" t="e">
        <f t="shared" si="4"/>
        <v>#REF!</v>
      </c>
    </row>
    <row r="305" spans="1:12" x14ac:dyDescent="0.25">
      <c r="A305" s="59" t="s">
        <v>4</v>
      </c>
      <c r="B305" s="29" t="s">
        <v>571</v>
      </c>
      <c r="C305" s="10" t="s">
        <v>486</v>
      </c>
      <c r="D305" s="57">
        <v>431403</v>
      </c>
      <c r="E305" s="12" t="s">
        <v>263</v>
      </c>
      <c r="F305" s="14">
        <v>4177</v>
      </c>
      <c r="G305" s="14">
        <f>VLOOKUP(B305,Indicadores_Exportacao!$A$8:$H$28,6,FALSE)</f>
        <v>0</v>
      </c>
      <c r="H305" s="111" t="e">
        <f>#REF!</f>
        <v>#REF!</v>
      </c>
      <c r="I305" s="111" t="e">
        <f>#REF!</f>
        <v>#REF!</v>
      </c>
      <c r="J305" s="11" t="e">
        <f>#REF!</f>
        <v>#REF!</v>
      </c>
      <c r="K305" s="11" t="e">
        <f>#REF!</f>
        <v>#REF!</v>
      </c>
      <c r="L305" s="112" t="e">
        <f t="shared" si="4"/>
        <v>#REF!</v>
      </c>
    </row>
    <row r="306" spans="1:12" x14ac:dyDescent="0.25">
      <c r="A306" s="59" t="s">
        <v>4</v>
      </c>
      <c r="B306" s="29" t="s">
        <v>575</v>
      </c>
      <c r="C306" s="10" t="s">
        <v>112</v>
      </c>
      <c r="D306" s="57">
        <v>431405</v>
      </c>
      <c r="E306" s="12" t="s">
        <v>262</v>
      </c>
      <c r="F306" s="14">
        <v>55423</v>
      </c>
      <c r="G306" s="14">
        <f>VLOOKUP(B306,Indicadores_Exportacao!$A$8:$H$28,6,FALSE)</f>
        <v>0</v>
      </c>
      <c r="H306" s="111" t="e">
        <f>#REF!</f>
        <v>#REF!</v>
      </c>
      <c r="I306" s="111" t="e">
        <f>#REF!</f>
        <v>#REF!</v>
      </c>
      <c r="J306" s="11" t="e">
        <f>#REF!</f>
        <v>#REF!</v>
      </c>
      <c r="K306" s="11" t="e">
        <f>#REF!</f>
        <v>#REF!</v>
      </c>
      <c r="L306" s="112" t="e">
        <f t="shared" si="4"/>
        <v>#REF!</v>
      </c>
    </row>
    <row r="307" spans="1:12" x14ac:dyDescent="0.25">
      <c r="A307" s="59" t="s">
        <v>8</v>
      </c>
      <c r="B307" s="29" t="s">
        <v>541</v>
      </c>
      <c r="C307" s="10" t="s">
        <v>505</v>
      </c>
      <c r="D307" s="57">
        <v>431406</v>
      </c>
      <c r="E307" s="12" t="s">
        <v>261</v>
      </c>
      <c r="F307" s="14">
        <v>4738</v>
      </c>
      <c r="G307" s="14">
        <f>VLOOKUP(B307,Indicadores_Exportacao!$A$8:$H$28,6,FALSE)</f>
        <v>0</v>
      </c>
      <c r="H307" s="111" t="e">
        <f>#REF!</f>
        <v>#REF!</v>
      </c>
      <c r="I307" s="111" t="e">
        <f>#REF!</f>
        <v>#REF!</v>
      </c>
      <c r="J307" s="11" t="e">
        <f>#REF!</f>
        <v>#REF!</v>
      </c>
      <c r="K307" s="11" t="e">
        <f>#REF!</f>
        <v>#REF!</v>
      </c>
      <c r="L307" s="112" t="e">
        <f t="shared" si="4"/>
        <v>#REF!</v>
      </c>
    </row>
    <row r="308" spans="1:12" x14ac:dyDescent="0.25">
      <c r="A308" s="59" t="s">
        <v>8</v>
      </c>
      <c r="B308" s="29" t="s">
        <v>539</v>
      </c>
      <c r="C308" s="10" t="s">
        <v>198</v>
      </c>
      <c r="D308" s="57">
        <v>431407</v>
      </c>
      <c r="E308" s="12" t="s">
        <v>260</v>
      </c>
      <c r="F308" s="14">
        <v>6347</v>
      </c>
      <c r="G308" s="14">
        <f>VLOOKUP(B308,Indicadores_Exportacao!$A$8:$H$28,6,FALSE)</f>
        <v>0</v>
      </c>
      <c r="H308" s="111" t="e">
        <f>#REF!</f>
        <v>#REF!</v>
      </c>
      <c r="I308" s="111" t="e">
        <f>#REF!</f>
        <v>#REF!</v>
      </c>
      <c r="J308" s="11" t="e">
        <f>#REF!</f>
        <v>#REF!</v>
      </c>
      <c r="K308" s="11" t="e">
        <f>#REF!</f>
        <v>#REF!</v>
      </c>
      <c r="L308" s="112" t="e">
        <f t="shared" si="4"/>
        <v>#REF!</v>
      </c>
    </row>
    <row r="309" spans="1:12" x14ac:dyDescent="0.25">
      <c r="A309" s="59" t="s">
        <v>17</v>
      </c>
      <c r="B309" s="29" t="s">
        <v>648</v>
      </c>
      <c r="C309" s="10" t="s">
        <v>259</v>
      </c>
      <c r="D309" s="57">
        <v>431410</v>
      </c>
      <c r="E309" s="12" t="s">
        <v>259</v>
      </c>
      <c r="F309" s="14">
        <v>202344</v>
      </c>
      <c r="G309" s="14">
        <f>VLOOKUP(B309,Indicadores_Exportacao!$A$8:$H$28,6,FALSE)</f>
        <v>0</v>
      </c>
      <c r="H309" s="111" t="e">
        <f>#REF!</f>
        <v>#REF!</v>
      </c>
      <c r="I309" s="111" t="e">
        <f>#REF!</f>
        <v>#REF!</v>
      </c>
      <c r="J309" s="11" t="e">
        <f>#REF!</f>
        <v>#REF!</v>
      </c>
      <c r="K309" s="11" t="e">
        <f>#REF!</f>
        <v>#REF!</v>
      </c>
      <c r="L309" s="112" t="e">
        <f t="shared" si="4"/>
        <v>#REF!</v>
      </c>
    </row>
    <row r="310" spans="1:12" x14ac:dyDescent="0.25">
      <c r="A310" s="59" t="s">
        <v>17</v>
      </c>
      <c r="B310" s="29" t="s">
        <v>557</v>
      </c>
      <c r="C310" s="10" t="s">
        <v>418</v>
      </c>
      <c r="D310" s="57">
        <v>431413</v>
      </c>
      <c r="E310" s="12" t="s">
        <v>258</v>
      </c>
      <c r="F310" s="14">
        <v>2178</v>
      </c>
      <c r="G310" s="14">
        <f>VLOOKUP(B310,Indicadores_Exportacao!$A$8:$H$28,6,FALSE)</f>
        <v>0</v>
      </c>
      <c r="H310" s="111" t="e">
        <f>#REF!</f>
        <v>#REF!</v>
      </c>
      <c r="I310" s="111" t="e">
        <f>#REF!</f>
        <v>#REF!</v>
      </c>
      <c r="J310" s="11" t="e">
        <f>#REF!</f>
        <v>#REF!</v>
      </c>
      <c r="K310" s="11" t="e">
        <f>#REF!</f>
        <v>#REF!</v>
      </c>
      <c r="L310" s="112" t="e">
        <f t="shared" si="4"/>
        <v>#REF!</v>
      </c>
    </row>
    <row r="311" spans="1:12" x14ac:dyDescent="0.25">
      <c r="A311" s="59" t="s">
        <v>8</v>
      </c>
      <c r="B311" s="29" t="s">
        <v>650</v>
      </c>
      <c r="C311" s="10" t="s">
        <v>334</v>
      </c>
      <c r="D311" s="58">
        <v>431415</v>
      </c>
      <c r="E311" s="12" t="s">
        <v>257</v>
      </c>
      <c r="F311" s="14">
        <v>8952</v>
      </c>
      <c r="G311" s="14">
        <f>VLOOKUP(B311,Indicadores_Exportacao!$A$8:$H$28,6,FALSE)</f>
        <v>0</v>
      </c>
      <c r="H311" s="111" t="e">
        <f>#REF!</f>
        <v>#REF!</v>
      </c>
      <c r="I311" s="111" t="e">
        <f>#REF!</f>
        <v>#REF!</v>
      </c>
      <c r="J311" s="11" t="e">
        <f>#REF!</f>
        <v>#REF!</v>
      </c>
      <c r="K311" s="11" t="e">
        <f>#REF!</f>
        <v>#REF!</v>
      </c>
      <c r="L311" s="112" t="e">
        <f t="shared" si="4"/>
        <v>#REF!</v>
      </c>
    </row>
    <row r="312" spans="1:12" x14ac:dyDescent="0.25">
      <c r="A312" s="59" t="s">
        <v>71</v>
      </c>
      <c r="B312" s="29" t="s">
        <v>550</v>
      </c>
      <c r="C312" s="10" t="s">
        <v>252</v>
      </c>
      <c r="D312" s="57">
        <v>431417</v>
      </c>
      <c r="E312" s="12" t="s">
        <v>256</v>
      </c>
      <c r="F312" s="14">
        <v>2048</v>
      </c>
      <c r="G312" s="14">
        <f>VLOOKUP(B312,Indicadores_Exportacao!$A$8:$H$28,6,FALSE)</f>
        <v>0</v>
      </c>
      <c r="H312" s="111" t="e">
        <f>#REF!</f>
        <v>#REF!</v>
      </c>
      <c r="I312" s="111" t="e">
        <f>#REF!</f>
        <v>#REF!</v>
      </c>
      <c r="J312" s="11" t="e">
        <f>#REF!</f>
        <v>#REF!</v>
      </c>
      <c r="K312" s="11" t="e">
        <f>#REF!</f>
        <v>#REF!</v>
      </c>
      <c r="L312" s="112" t="e">
        <f t="shared" si="4"/>
        <v>#REF!</v>
      </c>
    </row>
    <row r="313" spans="1:12" x14ac:dyDescent="0.25">
      <c r="A313" s="59" t="s">
        <v>71</v>
      </c>
      <c r="B313" s="29" t="s">
        <v>550</v>
      </c>
      <c r="C313" s="10" t="s">
        <v>252</v>
      </c>
      <c r="D313" s="57">
        <v>431420</v>
      </c>
      <c r="E313" s="12" t="s">
        <v>255</v>
      </c>
      <c r="F313" s="14">
        <v>7941</v>
      </c>
      <c r="G313" s="14">
        <f>VLOOKUP(B313,Indicadores_Exportacao!$A$8:$H$28,6,FALSE)</f>
        <v>0</v>
      </c>
      <c r="H313" s="111" t="e">
        <f>#REF!</f>
        <v>#REF!</v>
      </c>
      <c r="I313" s="111" t="e">
        <f>#REF!</f>
        <v>#REF!</v>
      </c>
      <c r="J313" s="11" t="e">
        <f>#REF!</f>
        <v>#REF!</v>
      </c>
      <c r="K313" s="11" t="e">
        <f>#REF!</f>
        <v>#REF!</v>
      </c>
      <c r="L313" s="112" t="e">
        <f t="shared" si="4"/>
        <v>#REF!</v>
      </c>
    </row>
    <row r="314" spans="1:12" x14ac:dyDescent="0.25">
      <c r="A314" s="59" t="s">
        <v>12</v>
      </c>
      <c r="B314" s="29" t="s">
        <v>562</v>
      </c>
      <c r="C314" s="10" t="s">
        <v>364</v>
      </c>
      <c r="D314" s="57">
        <v>431430</v>
      </c>
      <c r="E314" s="12" t="s">
        <v>254</v>
      </c>
      <c r="F314" s="14">
        <v>3959</v>
      </c>
      <c r="G314" s="14">
        <f>VLOOKUP(B314,Indicadores_Exportacao!$A$8:$H$28,6,FALSE)</f>
        <v>0</v>
      </c>
      <c r="H314" s="111" t="e">
        <f>#REF!</f>
        <v>#REF!</v>
      </c>
      <c r="I314" s="111" t="e">
        <f>#REF!</f>
        <v>#REF!</v>
      </c>
      <c r="J314" s="11" t="e">
        <f>#REF!</f>
        <v>#REF!</v>
      </c>
      <c r="K314" s="11" t="e">
        <f>#REF!</f>
        <v>#REF!</v>
      </c>
      <c r="L314" s="112" t="e">
        <f t="shared" si="4"/>
        <v>#REF!</v>
      </c>
    </row>
    <row r="315" spans="1:12" x14ac:dyDescent="0.25">
      <c r="A315" s="59" t="s">
        <v>71</v>
      </c>
      <c r="B315" s="29" t="s">
        <v>550</v>
      </c>
      <c r="C315" s="10" t="s">
        <v>252</v>
      </c>
      <c r="D315" s="57">
        <v>431440</v>
      </c>
      <c r="E315" s="12" t="s">
        <v>252</v>
      </c>
      <c r="F315" s="14">
        <v>340630</v>
      </c>
      <c r="G315" s="14">
        <f>VLOOKUP(B315,Indicadores_Exportacao!$A$8:$H$28,6,FALSE)</f>
        <v>0</v>
      </c>
      <c r="H315" s="111" t="e">
        <f>#REF!</f>
        <v>#REF!</v>
      </c>
      <c r="I315" s="111" t="e">
        <f>#REF!</f>
        <v>#REF!</v>
      </c>
      <c r="J315" s="11" t="e">
        <f>#REF!</f>
        <v>#REF!</v>
      </c>
      <c r="K315" s="11" t="e">
        <f>#REF!</f>
        <v>#REF!</v>
      </c>
      <c r="L315" s="112" t="e">
        <f t="shared" si="4"/>
        <v>#REF!</v>
      </c>
    </row>
    <row r="316" spans="1:12" x14ac:dyDescent="0.25">
      <c r="A316" s="59" t="s">
        <v>21</v>
      </c>
      <c r="B316" s="29" t="s">
        <v>649</v>
      </c>
      <c r="C316" s="10" t="s">
        <v>470</v>
      </c>
      <c r="D316" s="57">
        <v>431442</v>
      </c>
      <c r="E316" s="12" t="s">
        <v>251</v>
      </c>
      <c r="F316" s="14">
        <v>5687</v>
      </c>
      <c r="G316" s="14">
        <f>VLOOKUP(B316,Indicadores_Exportacao!$A$8:$H$28,6,FALSE)</f>
        <v>0</v>
      </c>
      <c r="H316" s="111" t="e">
        <f>#REF!</f>
        <v>#REF!</v>
      </c>
      <c r="I316" s="111" t="e">
        <f>#REF!</f>
        <v>#REF!</v>
      </c>
      <c r="J316" s="11" t="e">
        <f>#REF!</f>
        <v>#REF!</v>
      </c>
      <c r="K316" s="11" t="e">
        <f>#REF!</f>
        <v>#REF!</v>
      </c>
      <c r="L316" s="112" t="e">
        <f t="shared" si="4"/>
        <v>#REF!</v>
      </c>
    </row>
    <row r="317" spans="1:12" x14ac:dyDescent="0.25">
      <c r="A317" s="59" t="s">
        <v>17</v>
      </c>
      <c r="B317" s="29" t="s">
        <v>646</v>
      </c>
      <c r="C317" s="10" t="s">
        <v>647</v>
      </c>
      <c r="D317" s="57">
        <v>431445</v>
      </c>
      <c r="E317" s="12" t="s">
        <v>249</v>
      </c>
      <c r="F317" s="14">
        <v>2640</v>
      </c>
      <c r="G317" s="14">
        <f>VLOOKUP(B317,Indicadores_Exportacao!$A$8:$H$28,6,FALSE)</f>
        <v>0</v>
      </c>
      <c r="H317" s="111" t="e">
        <f>#REF!</f>
        <v>#REF!</v>
      </c>
      <c r="I317" s="111" t="e">
        <f>#REF!</f>
        <v>#REF!</v>
      </c>
      <c r="J317" s="11" t="e">
        <f>#REF!</f>
        <v>#REF!</v>
      </c>
      <c r="K317" s="11" t="e">
        <f>#REF!</f>
        <v>#REF!</v>
      </c>
      <c r="L317" s="112" t="e">
        <f t="shared" si="4"/>
        <v>#REF!</v>
      </c>
    </row>
    <row r="318" spans="1:12" x14ac:dyDescent="0.25">
      <c r="A318" s="59" t="s">
        <v>21</v>
      </c>
      <c r="B318" s="29" t="s">
        <v>649</v>
      </c>
      <c r="C318" s="10" t="s">
        <v>470</v>
      </c>
      <c r="D318" s="57">
        <v>431446</v>
      </c>
      <c r="E318" s="12" t="s">
        <v>248</v>
      </c>
      <c r="F318" s="14">
        <v>2173</v>
      </c>
      <c r="G318" s="14">
        <f>VLOOKUP(B318,Indicadores_Exportacao!$A$8:$H$28,6,FALSE)</f>
        <v>0</v>
      </c>
      <c r="H318" s="111" t="e">
        <f>#REF!</f>
        <v>#REF!</v>
      </c>
      <c r="I318" s="111" t="e">
        <f>#REF!</f>
        <v>#REF!</v>
      </c>
      <c r="J318" s="11" t="e">
        <f>#REF!</f>
        <v>#REF!</v>
      </c>
      <c r="K318" s="11" t="e">
        <f>#REF!</f>
        <v>#REF!</v>
      </c>
      <c r="L318" s="112" t="e">
        <f t="shared" si="4"/>
        <v>#REF!</v>
      </c>
    </row>
    <row r="319" spans="1:12" x14ac:dyDescent="0.25">
      <c r="A319" s="59" t="s">
        <v>27</v>
      </c>
      <c r="B319" s="29" t="s">
        <v>644</v>
      </c>
      <c r="C319" s="10" t="s">
        <v>196</v>
      </c>
      <c r="D319" s="57">
        <v>431447</v>
      </c>
      <c r="E319" s="12" t="s">
        <v>247</v>
      </c>
      <c r="F319" s="14">
        <v>4210</v>
      </c>
      <c r="G319" s="14">
        <f>VLOOKUP(B319,Indicadores_Exportacao!$A$8:$H$28,6,FALSE)</f>
        <v>0</v>
      </c>
      <c r="H319" s="111" t="e">
        <f>#REF!</f>
        <v>#REF!</v>
      </c>
      <c r="I319" s="111" t="e">
        <f>#REF!</f>
        <v>#REF!</v>
      </c>
      <c r="J319" s="11" t="e">
        <f>#REF!</f>
        <v>#REF!</v>
      </c>
      <c r="K319" s="11" t="e">
        <f>#REF!</f>
        <v>#REF!</v>
      </c>
      <c r="L319" s="112" t="e">
        <f t="shared" si="4"/>
        <v>#REF!</v>
      </c>
    </row>
    <row r="320" spans="1:12" x14ac:dyDescent="0.25">
      <c r="A320" s="59" t="s">
        <v>17</v>
      </c>
      <c r="B320" s="29" t="s">
        <v>646</v>
      </c>
      <c r="C320" s="10" t="s">
        <v>647</v>
      </c>
      <c r="D320" s="57">
        <v>431449</v>
      </c>
      <c r="E320" s="12" t="s">
        <v>246</v>
      </c>
      <c r="F320" s="14">
        <v>4647</v>
      </c>
      <c r="G320" s="14">
        <f>VLOOKUP(B320,Indicadores_Exportacao!$A$8:$H$28,6,FALSE)</f>
        <v>0</v>
      </c>
      <c r="H320" s="111" t="e">
        <f>#REF!</f>
        <v>#REF!</v>
      </c>
      <c r="I320" s="111" t="e">
        <f>#REF!</f>
        <v>#REF!</v>
      </c>
      <c r="J320" s="11" t="e">
        <f>#REF!</f>
        <v>#REF!</v>
      </c>
      <c r="K320" s="11" t="e">
        <f>#REF!</f>
        <v>#REF!</v>
      </c>
      <c r="L320" s="112" t="e">
        <f t="shared" si="4"/>
        <v>#REF!</v>
      </c>
    </row>
    <row r="321" spans="1:12" x14ac:dyDescent="0.25">
      <c r="A321" s="59" t="s">
        <v>71</v>
      </c>
      <c r="B321" s="29" t="s">
        <v>550</v>
      </c>
      <c r="C321" s="10" t="s">
        <v>252</v>
      </c>
      <c r="D321" s="57">
        <v>431450</v>
      </c>
      <c r="E321" s="12" t="s">
        <v>245</v>
      </c>
      <c r="F321" s="14">
        <v>11947</v>
      </c>
      <c r="G321" s="14">
        <f>VLOOKUP(B321,Indicadores_Exportacao!$A$8:$H$28,6,FALSE)</f>
        <v>0</v>
      </c>
      <c r="H321" s="111" t="e">
        <f>#REF!</f>
        <v>#REF!</v>
      </c>
      <c r="I321" s="111" t="e">
        <f>#REF!</f>
        <v>#REF!</v>
      </c>
      <c r="J321" s="11" t="e">
        <f>#REF!</f>
        <v>#REF!</v>
      </c>
      <c r="K321" s="11" t="e">
        <f>#REF!</f>
        <v>#REF!</v>
      </c>
      <c r="L321" s="112" t="e">
        <f t="shared" si="4"/>
        <v>#REF!</v>
      </c>
    </row>
    <row r="322" spans="1:12" x14ac:dyDescent="0.25">
      <c r="A322" s="59" t="s">
        <v>21</v>
      </c>
      <c r="B322" s="29" t="s">
        <v>649</v>
      </c>
      <c r="C322" s="10" t="s">
        <v>470</v>
      </c>
      <c r="D322" s="57">
        <v>431454</v>
      </c>
      <c r="E322" s="12" t="s">
        <v>244</v>
      </c>
      <c r="F322" s="14">
        <v>3065</v>
      </c>
      <c r="G322" s="14">
        <f>VLOOKUP(B322,Indicadores_Exportacao!$A$8:$H$28,6,FALSE)</f>
        <v>0</v>
      </c>
      <c r="H322" s="111" t="e">
        <f>#REF!</f>
        <v>#REF!</v>
      </c>
      <c r="I322" s="111" t="e">
        <f>#REF!</f>
        <v>#REF!</v>
      </c>
      <c r="J322" s="11" t="e">
        <f>#REF!</f>
        <v>#REF!</v>
      </c>
      <c r="K322" s="11" t="e">
        <f>#REF!</f>
        <v>#REF!</v>
      </c>
      <c r="L322" s="112" t="e">
        <f t="shared" si="4"/>
        <v>#REF!</v>
      </c>
    </row>
    <row r="323" spans="1:12" x14ac:dyDescent="0.25">
      <c r="A323" s="59" t="s">
        <v>12</v>
      </c>
      <c r="B323" s="29" t="s">
        <v>566</v>
      </c>
      <c r="C323" s="10" t="s">
        <v>188</v>
      </c>
      <c r="D323" s="57">
        <v>431455</v>
      </c>
      <c r="E323" s="12" t="s">
        <v>243</v>
      </c>
      <c r="F323" s="14">
        <v>2610</v>
      </c>
      <c r="G323" s="14">
        <f>VLOOKUP(B323,Indicadores_Exportacao!$A$8:$H$28,6,FALSE)</f>
        <v>0</v>
      </c>
      <c r="H323" s="111" t="e">
        <f>#REF!</f>
        <v>#REF!</v>
      </c>
      <c r="I323" s="111" t="e">
        <f>#REF!</f>
        <v>#REF!</v>
      </c>
      <c r="J323" s="11" t="e">
        <f>#REF!</f>
        <v>#REF!</v>
      </c>
      <c r="K323" s="11" t="e">
        <f>#REF!</f>
        <v>#REF!</v>
      </c>
      <c r="L323" s="112" t="e">
        <f t="shared" si="4"/>
        <v>#REF!</v>
      </c>
    </row>
    <row r="324" spans="1:12" x14ac:dyDescent="0.25">
      <c r="A324" s="59" t="s">
        <v>71</v>
      </c>
      <c r="B324" s="29" t="s">
        <v>550</v>
      </c>
      <c r="C324" s="10" t="s">
        <v>252</v>
      </c>
      <c r="D324" s="57">
        <v>431460</v>
      </c>
      <c r="E324" s="12" t="s">
        <v>242</v>
      </c>
      <c r="F324" s="14">
        <v>18990</v>
      </c>
      <c r="G324" s="14">
        <f>VLOOKUP(B324,Indicadores_Exportacao!$A$8:$H$28,6,FALSE)</f>
        <v>0</v>
      </c>
      <c r="H324" s="111" t="e">
        <f>#REF!</f>
        <v>#REF!</v>
      </c>
      <c r="I324" s="111" t="e">
        <f>#REF!</f>
        <v>#REF!</v>
      </c>
      <c r="J324" s="11" t="e">
        <f>#REF!</f>
        <v>#REF!</v>
      </c>
      <c r="K324" s="11" t="e">
        <f>#REF!</f>
        <v>#REF!</v>
      </c>
      <c r="L324" s="112" t="e">
        <f t="shared" si="4"/>
        <v>#REF!</v>
      </c>
    </row>
    <row r="325" spans="1:12" x14ac:dyDescent="0.25">
      <c r="A325" s="59" t="s">
        <v>17</v>
      </c>
      <c r="B325" s="29" t="s">
        <v>646</v>
      </c>
      <c r="C325" s="10" t="s">
        <v>647</v>
      </c>
      <c r="D325" s="57">
        <v>431470</v>
      </c>
      <c r="E325" s="12" t="s">
        <v>241</v>
      </c>
      <c r="F325" s="14">
        <v>10623</v>
      </c>
      <c r="G325" s="14">
        <f>VLOOKUP(B325,Indicadores_Exportacao!$A$8:$H$28,6,FALSE)</f>
        <v>0</v>
      </c>
      <c r="H325" s="111" t="e">
        <f>#REF!</f>
        <v>#REF!</v>
      </c>
      <c r="I325" s="111" t="e">
        <f>#REF!</f>
        <v>#REF!</v>
      </c>
      <c r="J325" s="11" t="e">
        <f>#REF!</f>
        <v>#REF!</v>
      </c>
      <c r="K325" s="11" t="e">
        <f>#REF!</f>
        <v>#REF!</v>
      </c>
      <c r="L325" s="112" t="e">
        <f t="shared" si="4"/>
        <v>#REF!</v>
      </c>
    </row>
    <row r="326" spans="1:12" x14ac:dyDescent="0.25">
      <c r="A326" s="59" t="s">
        <v>8</v>
      </c>
      <c r="B326" s="29" t="s">
        <v>650</v>
      </c>
      <c r="C326" s="10" t="s">
        <v>334</v>
      </c>
      <c r="D326" s="58">
        <v>431475</v>
      </c>
      <c r="E326" s="12" t="s">
        <v>240</v>
      </c>
      <c r="F326" s="14">
        <v>2216</v>
      </c>
      <c r="G326" s="14">
        <f>VLOOKUP(B326,Indicadores_Exportacao!$A$8:$H$28,6,FALSE)</f>
        <v>0</v>
      </c>
      <c r="H326" s="111" t="e">
        <f>#REF!</f>
        <v>#REF!</v>
      </c>
      <c r="I326" s="111" t="e">
        <f>#REF!</f>
        <v>#REF!</v>
      </c>
      <c r="J326" s="11" t="e">
        <f>#REF!</f>
        <v>#REF!</v>
      </c>
      <c r="K326" s="11" t="e">
        <f>#REF!</f>
        <v>#REF!</v>
      </c>
      <c r="L326" s="112" t="e">
        <f t="shared" ref="L326:L389" si="5">SUM(H326:K326)</f>
        <v>#REF!</v>
      </c>
    </row>
    <row r="327" spans="1:12" x14ac:dyDescent="0.25">
      <c r="A327" s="59" t="s">
        <v>17</v>
      </c>
      <c r="B327" s="29" t="s">
        <v>648</v>
      </c>
      <c r="C327" s="10" t="s">
        <v>259</v>
      </c>
      <c r="D327" s="57">
        <v>431477</v>
      </c>
      <c r="E327" s="12" t="s">
        <v>239</v>
      </c>
      <c r="F327" s="14">
        <v>3797</v>
      </c>
      <c r="G327" s="14">
        <f>VLOOKUP(B327,Indicadores_Exportacao!$A$8:$H$28,6,FALSE)</f>
        <v>0</v>
      </c>
      <c r="H327" s="111" t="e">
        <f>#REF!</f>
        <v>#REF!</v>
      </c>
      <c r="I327" s="111" t="e">
        <f>#REF!</f>
        <v>#REF!</v>
      </c>
      <c r="J327" s="11" t="e">
        <f>#REF!</f>
        <v>#REF!</v>
      </c>
      <c r="K327" s="11" t="e">
        <f>#REF!</f>
        <v>#REF!</v>
      </c>
      <c r="L327" s="112" t="e">
        <f t="shared" si="5"/>
        <v>#REF!</v>
      </c>
    </row>
    <row r="328" spans="1:12" x14ac:dyDescent="0.25">
      <c r="A328" s="59" t="s">
        <v>17</v>
      </c>
      <c r="B328" s="29" t="s">
        <v>557</v>
      </c>
      <c r="C328" s="10" t="s">
        <v>418</v>
      </c>
      <c r="D328" s="57">
        <v>431478</v>
      </c>
      <c r="E328" s="12" t="s">
        <v>238</v>
      </c>
      <c r="F328" s="14">
        <v>1736</v>
      </c>
      <c r="G328" s="14">
        <f>VLOOKUP(B328,Indicadores_Exportacao!$A$8:$H$28,6,FALSE)</f>
        <v>0</v>
      </c>
      <c r="H328" s="111" t="e">
        <f>#REF!</f>
        <v>#REF!</v>
      </c>
      <c r="I328" s="111" t="e">
        <f>#REF!</f>
        <v>#REF!</v>
      </c>
      <c r="J328" s="11" t="e">
        <f>#REF!</f>
        <v>#REF!</v>
      </c>
      <c r="K328" s="11" t="e">
        <f>#REF!</f>
        <v>#REF!</v>
      </c>
      <c r="L328" s="112" t="e">
        <f t="shared" si="5"/>
        <v>#REF!</v>
      </c>
    </row>
    <row r="329" spans="1:12" x14ac:dyDescent="0.25">
      <c r="A329" s="59" t="s">
        <v>4</v>
      </c>
      <c r="B329" s="29" t="s">
        <v>573</v>
      </c>
      <c r="C329" s="10" t="s">
        <v>276</v>
      </c>
      <c r="D329" s="57">
        <v>431480</v>
      </c>
      <c r="E329" s="12" t="s">
        <v>237</v>
      </c>
      <c r="F329" s="14">
        <v>35388</v>
      </c>
      <c r="G329" s="14">
        <f>VLOOKUP(B329,Indicadores_Exportacao!$A$8:$H$28,6,FALSE)</f>
        <v>0</v>
      </c>
      <c r="H329" s="111" t="e">
        <f>#REF!</f>
        <v>#REF!</v>
      </c>
      <c r="I329" s="111" t="e">
        <f>#REF!</f>
        <v>#REF!</v>
      </c>
      <c r="J329" s="11" t="e">
        <f>#REF!</f>
        <v>#REF!</v>
      </c>
      <c r="K329" s="11" t="e">
        <f>#REF!</f>
        <v>#REF!</v>
      </c>
      <c r="L329" s="112" t="e">
        <f t="shared" si="5"/>
        <v>#REF!</v>
      </c>
    </row>
    <row r="330" spans="1:12" x14ac:dyDescent="0.25">
      <c r="A330" s="59" t="s">
        <v>4</v>
      </c>
      <c r="B330" s="29" t="s">
        <v>727</v>
      </c>
      <c r="C330" s="10" t="s">
        <v>236</v>
      </c>
      <c r="D330" s="57">
        <v>431490</v>
      </c>
      <c r="E330" s="12" t="s">
        <v>236</v>
      </c>
      <c r="F330" s="14">
        <v>1465430</v>
      </c>
      <c r="G330" s="14">
        <f>VLOOKUP(B330,Indicadores_Exportacao!$A$8:$H$28,6,FALSE)</f>
        <v>0</v>
      </c>
      <c r="H330" s="111" t="e">
        <f>#REF!</f>
        <v>#REF!</v>
      </c>
      <c r="I330" s="111" t="e">
        <f>#REF!</f>
        <v>#REF!</v>
      </c>
      <c r="J330" s="11" t="e">
        <f>#REF!</f>
        <v>#REF!</v>
      </c>
      <c r="K330" s="11" t="e">
        <f>#REF!</f>
        <v>#REF!</v>
      </c>
      <c r="L330" s="112" t="e">
        <f t="shared" si="5"/>
        <v>#REF!</v>
      </c>
    </row>
    <row r="331" spans="1:12" x14ac:dyDescent="0.25">
      <c r="A331" s="59" t="s">
        <v>12</v>
      </c>
      <c r="B331" s="29" t="s">
        <v>560</v>
      </c>
      <c r="C331" s="10" t="s">
        <v>194</v>
      </c>
      <c r="D331" s="57">
        <v>431500</v>
      </c>
      <c r="E331" s="12" t="s">
        <v>235</v>
      </c>
      <c r="F331" s="14">
        <v>5101</v>
      </c>
      <c r="G331" s="14">
        <f>VLOOKUP(B331,Indicadores_Exportacao!$A$8:$H$28,6,FALSE)</f>
        <v>0</v>
      </c>
      <c r="H331" s="111" t="e">
        <f>#REF!</f>
        <v>#REF!</v>
      </c>
      <c r="I331" s="111" t="e">
        <f>#REF!</f>
        <v>#REF!</v>
      </c>
      <c r="J331" s="11" t="e">
        <f>#REF!</f>
        <v>#REF!</v>
      </c>
      <c r="K331" s="11" t="e">
        <f>#REF!</f>
        <v>#REF!</v>
      </c>
      <c r="L331" s="112" t="e">
        <f t="shared" si="5"/>
        <v>#REF!</v>
      </c>
    </row>
    <row r="332" spans="1:12" x14ac:dyDescent="0.25">
      <c r="A332" s="59" t="s">
        <v>12</v>
      </c>
      <c r="B332" s="29" t="s">
        <v>560</v>
      </c>
      <c r="C332" s="10" t="s">
        <v>194</v>
      </c>
      <c r="D332" s="57">
        <v>431505</v>
      </c>
      <c r="E332" s="12" t="s">
        <v>234</v>
      </c>
      <c r="F332" s="14">
        <v>2410</v>
      </c>
      <c r="G332" s="14">
        <f>VLOOKUP(B332,Indicadores_Exportacao!$A$8:$H$28,6,FALSE)</f>
        <v>0</v>
      </c>
      <c r="H332" s="111" t="e">
        <f>#REF!</f>
        <v>#REF!</v>
      </c>
      <c r="I332" s="111" t="e">
        <f>#REF!</f>
        <v>#REF!</v>
      </c>
      <c r="J332" s="11" t="e">
        <f>#REF!</f>
        <v>#REF!</v>
      </c>
      <c r="K332" s="11" t="e">
        <f>#REF!</f>
        <v>#REF!</v>
      </c>
      <c r="L332" s="112" t="e">
        <f t="shared" si="5"/>
        <v>#REF!</v>
      </c>
    </row>
    <row r="333" spans="1:12" x14ac:dyDescent="0.25">
      <c r="A333" s="59" t="s">
        <v>12</v>
      </c>
      <c r="B333" s="29" t="s">
        <v>560</v>
      </c>
      <c r="C333" s="10" t="s">
        <v>194</v>
      </c>
      <c r="D333" s="57">
        <v>431507</v>
      </c>
      <c r="E333" s="12" t="s">
        <v>233</v>
      </c>
      <c r="F333" s="14">
        <v>1634</v>
      </c>
      <c r="G333" s="14">
        <f>VLOOKUP(B333,Indicadores_Exportacao!$A$8:$H$28,6,FALSE)</f>
        <v>0</v>
      </c>
      <c r="H333" s="111" t="e">
        <f>#REF!</f>
        <v>#REF!</v>
      </c>
      <c r="I333" s="111" t="e">
        <f>#REF!</f>
        <v>#REF!</v>
      </c>
      <c r="J333" s="11" t="e">
        <f>#REF!</f>
        <v>#REF!</v>
      </c>
      <c r="K333" s="11" t="e">
        <f>#REF!</f>
        <v>#REF!</v>
      </c>
      <c r="L333" s="112" t="e">
        <f t="shared" si="5"/>
        <v>#REF!</v>
      </c>
    </row>
    <row r="334" spans="1:12" x14ac:dyDescent="0.25">
      <c r="A334" s="59" t="s">
        <v>12</v>
      </c>
      <c r="B334" s="29" t="s">
        <v>566</v>
      </c>
      <c r="C334" s="10" t="s">
        <v>188</v>
      </c>
      <c r="D334" s="57">
        <v>431510</v>
      </c>
      <c r="E334" s="12" t="s">
        <v>232</v>
      </c>
      <c r="F334" s="14">
        <v>10405</v>
      </c>
      <c r="G334" s="14">
        <f>VLOOKUP(B334,Indicadores_Exportacao!$A$8:$H$28,6,FALSE)</f>
        <v>0</v>
      </c>
      <c r="H334" s="111" t="e">
        <f>#REF!</f>
        <v>#REF!</v>
      </c>
      <c r="I334" s="111" t="e">
        <f>#REF!</f>
        <v>#REF!</v>
      </c>
      <c r="J334" s="11" t="e">
        <f>#REF!</f>
        <v>#REF!</v>
      </c>
      <c r="K334" s="11" t="e">
        <f>#REF!</f>
        <v>#REF!</v>
      </c>
      <c r="L334" s="112" t="e">
        <f t="shared" si="5"/>
        <v>#REF!</v>
      </c>
    </row>
    <row r="335" spans="1:12" x14ac:dyDescent="0.25">
      <c r="A335" s="59" t="s">
        <v>8</v>
      </c>
      <c r="B335" s="29" t="s">
        <v>650</v>
      </c>
      <c r="C335" s="10" t="s">
        <v>334</v>
      </c>
      <c r="D335" s="57">
        <v>431513</v>
      </c>
      <c r="E335" s="12" t="s">
        <v>231</v>
      </c>
      <c r="F335" s="14">
        <v>1830</v>
      </c>
      <c r="G335" s="14">
        <f>VLOOKUP(B335,Indicadores_Exportacao!$A$8:$H$28,6,FALSE)</f>
        <v>0</v>
      </c>
      <c r="H335" s="111" t="e">
        <f>#REF!</f>
        <v>#REF!</v>
      </c>
      <c r="I335" s="111" t="e">
        <f>#REF!</f>
        <v>#REF!</v>
      </c>
      <c r="J335" s="11" t="e">
        <f>#REF!</f>
        <v>#REF!</v>
      </c>
      <c r="K335" s="11" t="e">
        <f>#REF!</f>
        <v>#REF!</v>
      </c>
      <c r="L335" s="112" t="e">
        <f t="shared" si="5"/>
        <v>#REF!</v>
      </c>
    </row>
    <row r="336" spans="1:12" x14ac:dyDescent="0.25">
      <c r="A336" s="59" t="s">
        <v>4</v>
      </c>
      <c r="B336" s="29" t="s">
        <v>573</v>
      </c>
      <c r="C336" s="10" t="s">
        <v>276</v>
      </c>
      <c r="D336" s="57">
        <v>431514</v>
      </c>
      <c r="E336" s="12" t="s">
        <v>230</v>
      </c>
      <c r="F336" s="14">
        <v>3099</v>
      </c>
      <c r="G336" s="14">
        <f>VLOOKUP(B336,Indicadores_Exportacao!$A$8:$H$28,6,FALSE)</f>
        <v>0</v>
      </c>
      <c r="H336" s="111" t="e">
        <f>#REF!</f>
        <v>#REF!</v>
      </c>
      <c r="I336" s="111" t="e">
        <f>#REF!</f>
        <v>#REF!</v>
      </c>
      <c r="J336" s="11" t="e">
        <f>#REF!</f>
        <v>#REF!</v>
      </c>
      <c r="K336" s="11" t="e">
        <f>#REF!</f>
        <v>#REF!</v>
      </c>
      <c r="L336" s="112" t="e">
        <f t="shared" si="5"/>
        <v>#REF!</v>
      </c>
    </row>
    <row r="337" spans="1:12" x14ac:dyDescent="0.25">
      <c r="A337" s="59" t="s">
        <v>8</v>
      </c>
      <c r="B337" s="29" t="s">
        <v>650</v>
      </c>
      <c r="C337" s="10" t="s">
        <v>334</v>
      </c>
      <c r="D337" s="57">
        <v>431515</v>
      </c>
      <c r="E337" s="12" t="s">
        <v>229</v>
      </c>
      <c r="F337" s="14">
        <v>5813</v>
      </c>
      <c r="G337" s="14">
        <f>VLOOKUP(B337,Indicadores_Exportacao!$A$8:$H$28,6,FALSE)</f>
        <v>0</v>
      </c>
      <c r="H337" s="111" t="e">
        <f>#REF!</f>
        <v>#REF!</v>
      </c>
      <c r="I337" s="111" t="e">
        <f>#REF!</f>
        <v>#REF!</v>
      </c>
      <c r="J337" s="11" t="e">
        <f>#REF!</f>
        <v>#REF!</v>
      </c>
      <c r="K337" s="11" t="e">
        <f>#REF!</f>
        <v>#REF!</v>
      </c>
      <c r="L337" s="112" t="e">
        <f t="shared" si="5"/>
        <v>#REF!</v>
      </c>
    </row>
    <row r="338" spans="1:12" x14ac:dyDescent="0.25">
      <c r="A338" s="59" t="s">
        <v>21</v>
      </c>
      <c r="B338" s="29" t="s">
        <v>649</v>
      </c>
      <c r="C338" s="10" t="s">
        <v>470</v>
      </c>
      <c r="D338" s="57">
        <v>431517</v>
      </c>
      <c r="E338" s="12" t="s">
        <v>228</v>
      </c>
      <c r="F338" s="14">
        <v>2153</v>
      </c>
      <c r="G338" s="14">
        <f>VLOOKUP(B338,Indicadores_Exportacao!$A$8:$H$28,6,FALSE)</f>
        <v>0</v>
      </c>
      <c r="H338" s="111" t="e">
        <f>#REF!</f>
        <v>#REF!</v>
      </c>
      <c r="I338" s="111" t="e">
        <f>#REF!</f>
        <v>#REF!</v>
      </c>
      <c r="J338" s="11" t="e">
        <f>#REF!</f>
        <v>#REF!</v>
      </c>
      <c r="K338" s="11" t="e">
        <f>#REF!</f>
        <v>#REF!</v>
      </c>
      <c r="L338" s="112" t="e">
        <f t="shared" si="5"/>
        <v>#REF!</v>
      </c>
    </row>
    <row r="339" spans="1:12" x14ac:dyDescent="0.25">
      <c r="A339" s="59" t="s">
        <v>8</v>
      </c>
      <c r="B339" s="29" t="s">
        <v>650</v>
      </c>
      <c r="C339" s="10" t="s">
        <v>334</v>
      </c>
      <c r="D339" s="57">
        <v>431520</v>
      </c>
      <c r="E339" s="12" t="s">
        <v>227</v>
      </c>
      <c r="F339" s="14">
        <v>4132</v>
      </c>
      <c r="G339" s="14">
        <f>VLOOKUP(B339,Indicadores_Exportacao!$A$8:$H$28,6,FALSE)</f>
        <v>0</v>
      </c>
      <c r="H339" s="111" t="e">
        <f>#REF!</f>
        <v>#REF!</v>
      </c>
      <c r="I339" s="111" t="e">
        <f>#REF!</f>
        <v>#REF!</v>
      </c>
      <c r="J339" s="11" t="e">
        <f>#REF!</f>
        <v>#REF!</v>
      </c>
      <c r="K339" s="11" t="e">
        <f>#REF!</f>
        <v>#REF!</v>
      </c>
      <c r="L339" s="112" t="e">
        <f t="shared" si="5"/>
        <v>#REF!</v>
      </c>
    </row>
    <row r="340" spans="1:12" x14ac:dyDescent="0.25">
      <c r="A340" s="59" t="s">
        <v>27</v>
      </c>
      <c r="B340" s="29" t="s">
        <v>580</v>
      </c>
      <c r="C340" s="10" t="s">
        <v>64</v>
      </c>
      <c r="D340" s="57">
        <v>431530</v>
      </c>
      <c r="E340" s="12" t="s">
        <v>226</v>
      </c>
      <c r="F340" s="14">
        <v>22780</v>
      </c>
      <c r="G340" s="14">
        <f>VLOOKUP(B340,Indicadores_Exportacao!$A$8:$H$28,6,FALSE)</f>
        <v>0</v>
      </c>
      <c r="H340" s="111" t="e">
        <f>#REF!</f>
        <v>#REF!</v>
      </c>
      <c r="I340" s="111" t="e">
        <f>#REF!</f>
        <v>#REF!</v>
      </c>
      <c r="J340" s="11" t="e">
        <f>#REF!</f>
        <v>#REF!</v>
      </c>
      <c r="K340" s="11" t="e">
        <f>#REF!</f>
        <v>#REF!</v>
      </c>
      <c r="L340" s="112" t="e">
        <f t="shared" si="5"/>
        <v>#REF!</v>
      </c>
    </row>
    <row r="341" spans="1:12" x14ac:dyDescent="0.25">
      <c r="A341" s="59" t="s">
        <v>17</v>
      </c>
      <c r="B341" s="29" t="s">
        <v>557</v>
      </c>
      <c r="C341" s="10" t="s">
        <v>418</v>
      </c>
      <c r="D341" s="57">
        <v>431531</v>
      </c>
      <c r="E341" s="12" t="s">
        <v>225</v>
      </c>
      <c r="F341" s="14">
        <v>1693</v>
      </c>
      <c r="G341" s="14">
        <f>VLOOKUP(B341,Indicadores_Exportacao!$A$8:$H$28,6,FALSE)</f>
        <v>0</v>
      </c>
      <c r="H341" s="111" t="e">
        <f>#REF!</f>
        <v>#REF!</v>
      </c>
      <c r="I341" s="111" t="e">
        <f>#REF!</f>
        <v>#REF!</v>
      </c>
      <c r="J341" s="11" t="e">
        <f>#REF!</f>
        <v>#REF!</v>
      </c>
      <c r="K341" s="11" t="e">
        <f>#REF!</f>
        <v>#REF!</v>
      </c>
      <c r="L341" s="112" t="e">
        <f t="shared" si="5"/>
        <v>#REF!</v>
      </c>
    </row>
    <row r="342" spans="1:12" x14ac:dyDescent="0.25">
      <c r="A342" s="59" t="s">
        <v>27</v>
      </c>
      <c r="B342" s="29" t="s">
        <v>644</v>
      </c>
      <c r="C342" s="10" t="s">
        <v>196</v>
      </c>
      <c r="D342" s="57">
        <v>431532</v>
      </c>
      <c r="E342" s="12" t="s">
        <v>224</v>
      </c>
      <c r="F342" s="14">
        <v>2603</v>
      </c>
      <c r="G342" s="14">
        <f>VLOOKUP(B342,Indicadores_Exportacao!$A$8:$H$28,6,FALSE)</f>
        <v>0</v>
      </c>
      <c r="H342" s="111" t="e">
        <f>#REF!</f>
        <v>#REF!</v>
      </c>
      <c r="I342" s="111" t="e">
        <f>#REF!</f>
        <v>#REF!</v>
      </c>
      <c r="J342" s="11" t="e">
        <f>#REF!</f>
        <v>#REF!</v>
      </c>
      <c r="K342" s="11" t="e">
        <f>#REF!</f>
        <v>#REF!</v>
      </c>
      <c r="L342" s="112" t="e">
        <f t="shared" si="5"/>
        <v>#REF!</v>
      </c>
    </row>
    <row r="343" spans="1:12" x14ac:dyDescent="0.25">
      <c r="A343" s="59" t="s">
        <v>12</v>
      </c>
      <c r="B343" s="29" t="s">
        <v>564</v>
      </c>
      <c r="C343" s="10" t="s">
        <v>441</v>
      </c>
      <c r="D343" s="57">
        <v>431535</v>
      </c>
      <c r="E343" s="12" t="s">
        <v>223</v>
      </c>
      <c r="F343" s="14">
        <v>4169</v>
      </c>
      <c r="G343" s="14">
        <f>VLOOKUP(B343,Indicadores_Exportacao!$A$8:$H$28,6,FALSE)</f>
        <v>0</v>
      </c>
      <c r="H343" s="111" t="e">
        <f>#REF!</f>
        <v>#REF!</v>
      </c>
      <c r="I343" s="111" t="e">
        <f>#REF!</f>
        <v>#REF!</v>
      </c>
      <c r="J343" s="11" t="e">
        <f>#REF!</f>
        <v>#REF!</v>
      </c>
      <c r="K343" s="11" t="e">
        <f>#REF!</f>
        <v>#REF!</v>
      </c>
      <c r="L343" s="112" t="e">
        <f t="shared" si="5"/>
        <v>#REF!</v>
      </c>
    </row>
    <row r="344" spans="1:12" x14ac:dyDescent="0.25">
      <c r="A344" s="59" t="s">
        <v>17</v>
      </c>
      <c r="B344" s="29" t="s">
        <v>646</v>
      </c>
      <c r="C344" s="10" t="s">
        <v>647</v>
      </c>
      <c r="D344" s="57">
        <v>431540</v>
      </c>
      <c r="E344" s="12" t="s">
        <v>222</v>
      </c>
      <c r="F344" s="14">
        <v>10697</v>
      </c>
      <c r="G344" s="14">
        <f>VLOOKUP(B344,Indicadores_Exportacao!$A$8:$H$28,6,FALSE)</f>
        <v>0</v>
      </c>
      <c r="H344" s="111" t="e">
        <f>#REF!</f>
        <v>#REF!</v>
      </c>
      <c r="I344" s="111" t="e">
        <f>#REF!</f>
        <v>#REF!</v>
      </c>
      <c r="J344" s="11" t="e">
        <f>#REF!</f>
        <v>#REF!</v>
      </c>
      <c r="K344" s="11" t="e">
        <f>#REF!</f>
        <v>#REF!</v>
      </c>
      <c r="L344" s="112" t="e">
        <f t="shared" si="5"/>
        <v>#REF!</v>
      </c>
    </row>
    <row r="345" spans="1:12" x14ac:dyDescent="0.25">
      <c r="A345" s="59" t="s">
        <v>8</v>
      </c>
      <c r="B345" s="29" t="s">
        <v>650</v>
      </c>
      <c r="C345" s="10" t="s">
        <v>334</v>
      </c>
      <c r="D345" s="57">
        <v>431545</v>
      </c>
      <c r="E345" s="12" t="s">
        <v>221</v>
      </c>
      <c r="F345" s="14">
        <v>2133</v>
      </c>
      <c r="G345" s="14">
        <f>VLOOKUP(B345,Indicadores_Exportacao!$A$8:$H$28,6,FALSE)</f>
        <v>0</v>
      </c>
      <c r="H345" s="111" t="e">
        <f>#REF!</f>
        <v>#REF!</v>
      </c>
      <c r="I345" s="111" t="e">
        <f>#REF!</f>
        <v>#REF!</v>
      </c>
      <c r="J345" s="11" t="e">
        <f>#REF!</f>
        <v>#REF!</v>
      </c>
      <c r="K345" s="11" t="e">
        <f>#REF!</f>
        <v>#REF!</v>
      </c>
      <c r="L345" s="112" t="e">
        <f t="shared" si="5"/>
        <v>#REF!</v>
      </c>
    </row>
    <row r="346" spans="1:12" x14ac:dyDescent="0.25">
      <c r="A346" s="59" t="s">
        <v>27</v>
      </c>
      <c r="B346" s="29" t="s">
        <v>644</v>
      </c>
      <c r="C346" s="10" t="s">
        <v>196</v>
      </c>
      <c r="D346" s="57">
        <v>431550</v>
      </c>
      <c r="E346" s="12" t="s">
        <v>220</v>
      </c>
      <c r="F346" s="14">
        <v>15499</v>
      </c>
      <c r="G346" s="14">
        <f>VLOOKUP(B346,Indicadores_Exportacao!$A$8:$H$28,6,FALSE)</f>
        <v>0</v>
      </c>
      <c r="H346" s="111" t="e">
        <f>#REF!</f>
        <v>#REF!</v>
      </c>
      <c r="I346" s="111" t="e">
        <f>#REF!</f>
        <v>#REF!</v>
      </c>
      <c r="J346" s="11" t="e">
        <f>#REF!</f>
        <v>#REF!</v>
      </c>
      <c r="K346" s="11" t="e">
        <f>#REF!</f>
        <v>#REF!</v>
      </c>
      <c r="L346" s="112" t="e">
        <f t="shared" si="5"/>
        <v>#REF!</v>
      </c>
    </row>
    <row r="347" spans="1:12" x14ac:dyDescent="0.25">
      <c r="A347" s="59" t="s">
        <v>17</v>
      </c>
      <c r="B347" s="29" t="s">
        <v>557</v>
      </c>
      <c r="C347" s="10" t="s">
        <v>418</v>
      </c>
      <c r="D347" s="57">
        <v>431555</v>
      </c>
      <c r="E347" s="12" t="s">
        <v>219</v>
      </c>
      <c r="F347" s="14">
        <v>3208</v>
      </c>
      <c r="G347" s="14">
        <f>VLOOKUP(B347,Indicadores_Exportacao!$A$8:$H$28,6,FALSE)</f>
        <v>0</v>
      </c>
      <c r="H347" s="111" t="e">
        <f>#REF!</f>
        <v>#REF!</v>
      </c>
      <c r="I347" s="111" t="e">
        <f>#REF!</f>
        <v>#REF!</v>
      </c>
      <c r="J347" s="11" t="e">
        <f>#REF!</f>
        <v>#REF!</v>
      </c>
      <c r="K347" s="11" t="e">
        <f>#REF!</f>
        <v>#REF!</v>
      </c>
      <c r="L347" s="112" t="e">
        <f t="shared" si="5"/>
        <v>#REF!</v>
      </c>
    </row>
    <row r="348" spans="1:12" x14ac:dyDescent="0.25">
      <c r="A348" s="59" t="s">
        <v>71</v>
      </c>
      <c r="B348" s="29" t="s">
        <v>550</v>
      </c>
      <c r="C348" s="10" t="s">
        <v>252</v>
      </c>
      <c r="D348" s="57">
        <v>431560</v>
      </c>
      <c r="E348" s="12" t="s">
        <v>218</v>
      </c>
      <c r="F348" s="14">
        <v>210610</v>
      </c>
      <c r="G348" s="14">
        <f>VLOOKUP(B348,Indicadores_Exportacao!$A$8:$H$28,6,FALSE)</f>
        <v>0</v>
      </c>
      <c r="H348" s="111" t="e">
        <f>#REF!</f>
        <v>#REF!</v>
      </c>
      <c r="I348" s="111" t="e">
        <f>#REF!</f>
        <v>#REF!</v>
      </c>
      <c r="J348" s="11" t="e">
        <f>#REF!</f>
        <v>#REF!</v>
      </c>
      <c r="K348" s="11" t="e">
        <f>#REF!</f>
        <v>#REF!</v>
      </c>
      <c r="L348" s="112" t="e">
        <f t="shared" si="5"/>
        <v>#REF!</v>
      </c>
    </row>
    <row r="349" spans="1:12" x14ac:dyDescent="0.25">
      <c r="A349" s="59" t="s">
        <v>8</v>
      </c>
      <c r="B349" s="29" t="s">
        <v>539</v>
      </c>
      <c r="C349" s="10" t="s">
        <v>198</v>
      </c>
      <c r="D349" s="57">
        <v>431570</v>
      </c>
      <c r="E349" s="12" t="s">
        <v>217</v>
      </c>
      <c r="F349" s="14">
        <v>38436</v>
      </c>
      <c r="G349" s="14">
        <f>VLOOKUP(B349,Indicadores_Exportacao!$A$8:$H$28,6,FALSE)</f>
        <v>0</v>
      </c>
      <c r="H349" s="111" t="e">
        <f>#REF!</f>
        <v>#REF!</v>
      </c>
      <c r="I349" s="111" t="e">
        <f>#REF!</f>
        <v>#REF!</v>
      </c>
      <c r="J349" s="11" t="e">
        <f>#REF!</f>
        <v>#REF!</v>
      </c>
      <c r="K349" s="11" t="e">
        <f>#REF!</f>
        <v>#REF!</v>
      </c>
      <c r="L349" s="112" t="e">
        <f t="shared" si="5"/>
        <v>#REF!</v>
      </c>
    </row>
    <row r="350" spans="1:12" x14ac:dyDescent="0.25">
      <c r="A350" s="59" t="s">
        <v>4</v>
      </c>
      <c r="B350" s="29" t="s">
        <v>575</v>
      </c>
      <c r="C350" s="10" t="s">
        <v>112</v>
      </c>
      <c r="D350" s="57">
        <v>431575</v>
      </c>
      <c r="E350" s="12" t="s">
        <v>216</v>
      </c>
      <c r="F350" s="14">
        <v>4313</v>
      </c>
      <c r="G350" s="14">
        <f>VLOOKUP(B350,Indicadores_Exportacao!$A$8:$H$28,6,FALSE)</f>
        <v>0</v>
      </c>
      <c r="H350" s="111" t="e">
        <f>#REF!</f>
        <v>#REF!</v>
      </c>
      <c r="I350" s="111" t="e">
        <f>#REF!</f>
        <v>#REF!</v>
      </c>
      <c r="J350" s="11" t="e">
        <f>#REF!</f>
        <v>#REF!</v>
      </c>
      <c r="K350" s="11" t="e">
        <f>#REF!</f>
        <v>#REF!</v>
      </c>
      <c r="L350" s="112" t="e">
        <f t="shared" si="5"/>
        <v>#REF!</v>
      </c>
    </row>
    <row r="351" spans="1:12" x14ac:dyDescent="0.25">
      <c r="A351" s="59" t="s">
        <v>8</v>
      </c>
      <c r="B351" s="29" t="s">
        <v>650</v>
      </c>
      <c r="C351" s="10" t="s">
        <v>334</v>
      </c>
      <c r="D351" s="57">
        <v>431580</v>
      </c>
      <c r="E351" s="12" t="s">
        <v>215</v>
      </c>
      <c r="F351" s="14">
        <v>11993</v>
      </c>
      <c r="G351" s="14">
        <f>VLOOKUP(B351,Indicadores_Exportacao!$A$8:$H$28,6,FALSE)</f>
        <v>0</v>
      </c>
      <c r="H351" s="111" t="e">
        <f>#REF!</f>
        <v>#REF!</v>
      </c>
      <c r="I351" s="111" t="e">
        <f>#REF!</f>
        <v>#REF!</v>
      </c>
      <c r="J351" s="11" t="e">
        <f>#REF!</f>
        <v>#REF!</v>
      </c>
      <c r="K351" s="11" t="e">
        <f>#REF!</f>
        <v>#REF!</v>
      </c>
      <c r="L351" s="112" t="e">
        <f t="shared" si="5"/>
        <v>#REF!</v>
      </c>
    </row>
    <row r="352" spans="1:12" x14ac:dyDescent="0.25">
      <c r="A352" s="59" t="s">
        <v>17</v>
      </c>
      <c r="B352" s="29" t="s">
        <v>646</v>
      </c>
      <c r="C352" s="10" t="s">
        <v>647</v>
      </c>
      <c r="D352" s="57">
        <v>431590</v>
      </c>
      <c r="E352" s="12" t="s">
        <v>214</v>
      </c>
      <c r="F352" s="14">
        <v>6371</v>
      </c>
      <c r="G352" s="14">
        <f>VLOOKUP(B352,Indicadores_Exportacao!$A$8:$H$28,6,FALSE)</f>
        <v>0</v>
      </c>
      <c r="H352" s="111" t="e">
        <f>#REF!</f>
        <v>#REF!</v>
      </c>
      <c r="I352" s="111" t="e">
        <f>#REF!</f>
        <v>#REF!</v>
      </c>
      <c r="J352" s="11" t="e">
        <f>#REF!</f>
        <v>#REF!</v>
      </c>
      <c r="K352" s="11" t="e">
        <f>#REF!</f>
        <v>#REF!</v>
      </c>
      <c r="L352" s="112" t="e">
        <f t="shared" si="5"/>
        <v>#REF!</v>
      </c>
    </row>
    <row r="353" spans="1:12" x14ac:dyDescent="0.25">
      <c r="A353" s="59" t="s">
        <v>12</v>
      </c>
      <c r="B353" s="29" t="s">
        <v>566</v>
      </c>
      <c r="C353" s="10" t="s">
        <v>188</v>
      </c>
      <c r="D353" s="57">
        <v>431595</v>
      </c>
      <c r="E353" s="12" t="s">
        <v>213</v>
      </c>
      <c r="F353" s="14">
        <v>2460</v>
      </c>
      <c r="G353" s="14">
        <f>VLOOKUP(B353,Indicadores_Exportacao!$A$8:$H$28,6,FALSE)</f>
        <v>0</v>
      </c>
      <c r="H353" s="111" t="e">
        <f>#REF!</f>
        <v>#REF!</v>
      </c>
      <c r="I353" s="111" t="e">
        <f>#REF!</f>
        <v>#REF!</v>
      </c>
      <c r="J353" s="11" t="e">
        <f>#REF!</f>
        <v>#REF!</v>
      </c>
      <c r="K353" s="11" t="e">
        <f>#REF!</f>
        <v>#REF!</v>
      </c>
      <c r="L353" s="112" t="e">
        <f t="shared" si="5"/>
        <v>#REF!</v>
      </c>
    </row>
    <row r="354" spans="1:12" x14ac:dyDescent="0.25">
      <c r="A354" s="59" t="s">
        <v>4</v>
      </c>
      <c r="B354" s="29" t="s">
        <v>575</v>
      </c>
      <c r="C354" s="10" t="s">
        <v>112</v>
      </c>
      <c r="D354" s="57">
        <v>431600</v>
      </c>
      <c r="E354" s="12" t="s">
        <v>212</v>
      </c>
      <c r="F354" s="14">
        <v>21291</v>
      </c>
      <c r="G354" s="14">
        <f>VLOOKUP(B354,Indicadores_Exportacao!$A$8:$H$28,6,FALSE)</f>
        <v>0</v>
      </c>
      <c r="H354" s="111" t="e">
        <f>#REF!</f>
        <v>#REF!</v>
      </c>
      <c r="I354" s="111" t="e">
        <f>#REF!</f>
        <v>#REF!</v>
      </c>
      <c r="J354" s="11" t="e">
        <f>#REF!</f>
        <v>#REF!</v>
      </c>
      <c r="K354" s="11" t="e">
        <f>#REF!</f>
        <v>#REF!</v>
      </c>
      <c r="L354" s="112" t="e">
        <f t="shared" si="5"/>
        <v>#REF!</v>
      </c>
    </row>
    <row r="355" spans="1:12" x14ac:dyDescent="0.25">
      <c r="A355" s="59" t="s">
        <v>17</v>
      </c>
      <c r="B355" s="29" t="s">
        <v>646</v>
      </c>
      <c r="C355" s="10" t="s">
        <v>647</v>
      </c>
      <c r="D355" s="57">
        <v>431610</v>
      </c>
      <c r="E355" s="12" t="s">
        <v>211</v>
      </c>
      <c r="F355" s="14">
        <v>10176</v>
      </c>
      <c r="G355" s="14">
        <f>VLOOKUP(B355,Indicadores_Exportacao!$A$8:$H$28,6,FALSE)</f>
        <v>0</v>
      </c>
      <c r="H355" s="111" t="e">
        <f>#REF!</f>
        <v>#REF!</v>
      </c>
      <c r="I355" s="111" t="e">
        <f>#REF!</f>
        <v>#REF!</v>
      </c>
      <c r="J355" s="11" t="e">
        <f>#REF!</f>
        <v>#REF!</v>
      </c>
      <c r="K355" s="11" t="e">
        <f>#REF!</f>
        <v>#REF!</v>
      </c>
      <c r="L355" s="112" t="e">
        <f t="shared" si="5"/>
        <v>#REF!</v>
      </c>
    </row>
    <row r="356" spans="1:12" x14ac:dyDescent="0.25">
      <c r="A356" s="59" t="s">
        <v>17</v>
      </c>
      <c r="B356" s="29" t="s">
        <v>646</v>
      </c>
      <c r="C356" s="10" t="s">
        <v>647</v>
      </c>
      <c r="D356" s="57">
        <v>431620</v>
      </c>
      <c r="E356" s="12" t="s">
        <v>210</v>
      </c>
      <c r="F356" s="14">
        <v>5528</v>
      </c>
      <c r="G356" s="14">
        <f>VLOOKUP(B356,Indicadores_Exportacao!$A$8:$H$28,6,FALSE)</f>
        <v>0</v>
      </c>
      <c r="H356" s="111" t="e">
        <f>#REF!</f>
        <v>#REF!</v>
      </c>
      <c r="I356" s="111" t="e">
        <f>#REF!</f>
        <v>#REF!</v>
      </c>
      <c r="J356" s="11" t="e">
        <f>#REF!</f>
        <v>#REF!</v>
      </c>
      <c r="K356" s="11" t="e">
        <f>#REF!</f>
        <v>#REF!</v>
      </c>
      <c r="L356" s="112" t="e">
        <f t="shared" si="5"/>
        <v>#REF!</v>
      </c>
    </row>
    <row r="357" spans="1:12" x14ac:dyDescent="0.25">
      <c r="A357" s="59" t="s">
        <v>12</v>
      </c>
      <c r="B357" s="29" t="s">
        <v>566</v>
      </c>
      <c r="C357" s="10" t="s">
        <v>188</v>
      </c>
      <c r="D357" s="57">
        <v>431630</v>
      </c>
      <c r="E357" s="12" t="s">
        <v>209</v>
      </c>
      <c r="F357" s="14">
        <v>6986</v>
      </c>
      <c r="G357" s="14">
        <f>VLOOKUP(B357,Indicadores_Exportacao!$A$8:$H$28,6,FALSE)</f>
        <v>0</v>
      </c>
      <c r="H357" s="111" t="e">
        <f>#REF!</f>
        <v>#REF!</v>
      </c>
      <c r="I357" s="111" t="e">
        <f>#REF!</f>
        <v>#REF!</v>
      </c>
      <c r="J357" s="11" t="e">
        <f>#REF!</f>
        <v>#REF!</v>
      </c>
      <c r="K357" s="11" t="e">
        <f>#REF!</f>
        <v>#REF!</v>
      </c>
      <c r="L357" s="112" t="e">
        <f t="shared" si="5"/>
        <v>#REF!</v>
      </c>
    </row>
    <row r="358" spans="1:12" x14ac:dyDescent="0.25">
      <c r="A358" s="59" t="s">
        <v>27</v>
      </c>
      <c r="B358" s="29" t="s">
        <v>580</v>
      </c>
      <c r="C358" s="10" t="s">
        <v>64</v>
      </c>
      <c r="D358" s="57">
        <v>431640</v>
      </c>
      <c r="E358" s="12" t="s">
        <v>208</v>
      </c>
      <c r="F358" s="14">
        <v>39209</v>
      </c>
      <c r="G358" s="14">
        <f>VLOOKUP(B358,Indicadores_Exportacao!$A$8:$H$28,6,FALSE)</f>
        <v>0</v>
      </c>
      <c r="H358" s="111" t="e">
        <f>#REF!</f>
        <v>#REF!</v>
      </c>
      <c r="I358" s="111" t="e">
        <f>#REF!</f>
        <v>#REF!</v>
      </c>
      <c r="J358" s="11" t="e">
        <f>#REF!</f>
        <v>#REF!</v>
      </c>
      <c r="K358" s="11" t="e">
        <f>#REF!</f>
        <v>#REF!</v>
      </c>
      <c r="L358" s="112" t="e">
        <f t="shared" si="5"/>
        <v>#REF!</v>
      </c>
    </row>
    <row r="359" spans="1:12" x14ac:dyDescent="0.25">
      <c r="A359" s="59" t="s">
        <v>17</v>
      </c>
      <c r="B359" s="29" t="s">
        <v>646</v>
      </c>
      <c r="C359" s="10" t="s">
        <v>647</v>
      </c>
      <c r="D359" s="57">
        <v>431642</v>
      </c>
      <c r="E359" s="12" t="s">
        <v>207</v>
      </c>
      <c r="F359" s="14">
        <v>2667</v>
      </c>
      <c r="G359" s="14">
        <f>VLOOKUP(B359,Indicadores_Exportacao!$A$8:$H$28,6,FALSE)</f>
        <v>0</v>
      </c>
      <c r="H359" s="111" t="e">
        <f>#REF!</f>
        <v>#REF!</v>
      </c>
      <c r="I359" s="111" t="e">
        <f>#REF!</f>
        <v>#REF!</v>
      </c>
      <c r="J359" s="11" t="e">
        <f>#REF!</f>
        <v>#REF!</v>
      </c>
      <c r="K359" s="11" t="e">
        <f>#REF!</f>
        <v>#REF!</v>
      </c>
      <c r="L359" s="112" t="e">
        <f t="shared" si="5"/>
        <v>#REF!</v>
      </c>
    </row>
    <row r="360" spans="1:12" x14ac:dyDescent="0.25">
      <c r="A360" s="43" t="s">
        <v>12</v>
      </c>
      <c r="B360" s="29" t="s">
        <v>564</v>
      </c>
      <c r="C360" s="11" t="s">
        <v>441</v>
      </c>
      <c r="D360" s="57">
        <v>431643</v>
      </c>
      <c r="E360" s="12" t="s">
        <v>206</v>
      </c>
      <c r="F360" s="14">
        <v>2857</v>
      </c>
      <c r="G360" s="14">
        <f>VLOOKUP(B360,Indicadores_Exportacao!$A$8:$H$28,6,FALSE)</f>
        <v>0</v>
      </c>
      <c r="H360" s="111" t="e">
        <f>#REF!</f>
        <v>#REF!</v>
      </c>
      <c r="I360" s="111" t="e">
        <f>#REF!</f>
        <v>#REF!</v>
      </c>
      <c r="J360" s="11" t="e">
        <f>#REF!</f>
        <v>#REF!</v>
      </c>
      <c r="K360" s="11" t="e">
        <f>#REF!</f>
        <v>#REF!</v>
      </c>
      <c r="L360" s="112" t="e">
        <f t="shared" si="5"/>
        <v>#REF!</v>
      </c>
    </row>
    <row r="361" spans="1:12" x14ac:dyDescent="0.25">
      <c r="A361" s="43" t="s">
        <v>12</v>
      </c>
      <c r="B361" s="29" t="s">
        <v>564</v>
      </c>
      <c r="C361" s="11" t="s">
        <v>441</v>
      </c>
      <c r="D361" s="57">
        <v>431645</v>
      </c>
      <c r="E361" s="12" t="s">
        <v>205</v>
      </c>
      <c r="F361" s="14">
        <v>11368</v>
      </c>
      <c r="G361" s="14">
        <f>VLOOKUP(B361,Indicadores_Exportacao!$A$8:$H$28,6,FALSE)</f>
        <v>0</v>
      </c>
      <c r="H361" s="111" t="e">
        <f>#REF!</f>
        <v>#REF!</v>
      </c>
      <c r="I361" s="111" t="e">
        <f>#REF!</f>
        <v>#REF!</v>
      </c>
      <c r="J361" s="11" t="e">
        <f>#REF!</f>
        <v>#REF!</v>
      </c>
      <c r="K361" s="11" t="e">
        <f>#REF!</f>
        <v>#REF!</v>
      </c>
      <c r="L361" s="112" t="e">
        <f t="shared" si="5"/>
        <v>#REF!</v>
      </c>
    </row>
    <row r="362" spans="1:12" x14ac:dyDescent="0.25">
      <c r="A362" s="43" t="s">
        <v>12</v>
      </c>
      <c r="B362" s="29" t="s">
        <v>566</v>
      </c>
      <c r="C362" s="11" t="s">
        <v>188</v>
      </c>
      <c r="D362" s="57">
        <v>431647</v>
      </c>
      <c r="E362" s="12" t="s">
        <v>204</v>
      </c>
      <c r="F362" s="14">
        <v>2937</v>
      </c>
      <c r="G362" s="14">
        <f>VLOOKUP(B362,Indicadores_Exportacao!$A$8:$H$28,6,FALSE)</f>
        <v>0</v>
      </c>
      <c r="H362" s="111" t="e">
        <f>#REF!</f>
        <v>#REF!</v>
      </c>
      <c r="I362" s="111" t="e">
        <f>#REF!</f>
        <v>#REF!</v>
      </c>
      <c r="J362" s="11" t="e">
        <f>#REF!</f>
        <v>#REF!</v>
      </c>
      <c r="K362" s="11" t="e">
        <f>#REF!</f>
        <v>#REF!</v>
      </c>
      <c r="L362" s="112" t="e">
        <f t="shared" si="5"/>
        <v>#REF!</v>
      </c>
    </row>
    <row r="363" spans="1:12" x14ac:dyDescent="0.25">
      <c r="A363" s="43" t="s">
        <v>4</v>
      </c>
      <c r="B363" s="29" t="s">
        <v>571</v>
      </c>
      <c r="C363" s="11" t="s">
        <v>486</v>
      </c>
      <c r="D363" s="57">
        <v>431650</v>
      </c>
      <c r="E363" s="12" t="s">
        <v>203</v>
      </c>
      <c r="F363" s="14">
        <v>7543</v>
      </c>
      <c r="G363" s="14">
        <f>VLOOKUP(B363,Indicadores_Exportacao!$A$8:$H$28,6,FALSE)</f>
        <v>0</v>
      </c>
      <c r="H363" s="111" t="e">
        <f>#REF!</f>
        <v>#REF!</v>
      </c>
      <c r="I363" s="111" t="e">
        <f>#REF!</f>
        <v>#REF!</v>
      </c>
      <c r="J363" s="11" t="e">
        <f>#REF!</f>
        <v>#REF!</v>
      </c>
      <c r="K363" s="11" t="e">
        <f>#REF!</f>
        <v>#REF!</v>
      </c>
      <c r="L363" s="112" t="e">
        <f t="shared" si="5"/>
        <v>#REF!</v>
      </c>
    </row>
    <row r="364" spans="1:12" x14ac:dyDescent="0.25">
      <c r="A364" s="43" t="s">
        <v>17</v>
      </c>
      <c r="B364" s="29" t="s">
        <v>648</v>
      </c>
      <c r="C364" s="11" t="s">
        <v>259</v>
      </c>
      <c r="D364" s="57">
        <v>431660</v>
      </c>
      <c r="E364" s="12" t="s">
        <v>202</v>
      </c>
      <c r="F364" s="14">
        <v>16648</v>
      </c>
      <c r="G364" s="14">
        <f>VLOOKUP(B364,Indicadores_Exportacao!$A$8:$H$28,6,FALSE)</f>
        <v>0</v>
      </c>
      <c r="H364" s="111" t="e">
        <f>#REF!</f>
        <v>#REF!</v>
      </c>
      <c r="I364" s="111" t="e">
        <f>#REF!</f>
        <v>#REF!</v>
      </c>
      <c r="J364" s="11" t="e">
        <f>#REF!</f>
        <v>#REF!</v>
      </c>
      <c r="K364" s="11" t="e">
        <f>#REF!</f>
        <v>#REF!</v>
      </c>
      <c r="L364" s="112" t="e">
        <f t="shared" si="5"/>
        <v>#REF!</v>
      </c>
    </row>
    <row r="365" spans="1:12" x14ac:dyDescent="0.25">
      <c r="A365" s="43" t="s">
        <v>12</v>
      </c>
      <c r="B365" s="29" t="s">
        <v>564</v>
      </c>
      <c r="C365" s="11" t="s">
        <v>441</v>
      </c>
      <c r="D365" s="57">
        <v>431670</v>
      </c>
      <c r="E365" s="12" t="s">
        <v>201</v>
      </c>
      <c r="F365" s="14">
        <v>8559</v>
      </c>
      <c r="G365" s="14">
        <f>VLOOKUP(B365,Indicadores_Exportacao!$A$8:$H$28,6,FALSE)</f>
        <v>0</v>
      </c>
      <c r="H365" s="111" t="e">
        <f>#REF!</f>
        <v>#REF!</v>
      </c>
      <c r="I365" s="111" t="e">
        <f>#REF!</f>
        <v>#REF!</v>
      </c>
      <c r="J365" s="11" t="e">
        <f>#REF!</f>
        <v>#REF!</v>
      </c>
      <c r="K365" s="11" t="e">
        <f>#REF!</f>
        <v>#REF!</v>
      </c>
      <c r="L365" s="112" t="e">
        <f t="shared" si="5"/>
        <v>#REF!</v>
      </c>
    </row>
    <row r="366" spans="1:12" x14ac:dyDescent="0.25">
      <c r="A366" s="43" t="s">
        <v>17</v>
      </c>
      <c r="B366" s="29" t="s">
        <v>648</v>
      </c>
      <c r="C366" s="11" t="s">
        <v>259</v>
      </c>
      <c r="D366" s="57">
        <v>431673</v>
      </c>
      <c r="E366" s="12" t="s">
        <v>200</v>
      </c>
      <c r="F366" s="14">
        <v>1713</v>
      </c>
      <c r="G366" s="14">
        <f>VLOOKUP(B366,Indicadores_Exportacao!$A$8:$H$28,6,FALSE)</f>
        <v>0</v>
      </c>
      <c r="H366" s="111" t="e">
        <f>#REF!</f>
        <v>#REF!</v>
      </c>
      <c r="I366" s="111" t="e">
        <f>#REF!</f>
        <v>#REF!</v>
      </c>
      <c r="J366" s="11" t="e">
        <f>#REF!</f>
        <v>#REF!</v>
      </c>
      <c r="K366" s="11" t="e">
        <f>#REF!</f>
        <v>#REF!</v>
      </c>
      <c r="L366" s="112" t="e">
        <f t="shared" si="5"/>
        <v>#REF!</v>
      </c>
    </row>
    <row r="367" spans="1:12" x14ac:dyDescent="0.25">
      <c r="A367" s="43" t="s">
        <v>8</v>
      </c>
      <c r="B367" s="29" t="s">
        <v>650</v>
      </c>
      <c r="C367" s="11" t="s">
        <v>334</v>
      </c>
      <c r="D367" s="57">
        <v>431675</v>
      </c>
      <c r="E367" s="12" t="s">
        <v>199</v>
      </c>
      <c r="F367" s="14">
        <v>6874</v>
      </c>
      <c r="G367" s="14">
        <f>VLOOKUP(B367,Indicadores_Exportacao!$A$8:$H$28,6,FALSE)</f>
        <v>0</v>
      </c>
      <c r="H367" s="111" t="e">
        <f>#REF!</f>
        <v>#REF!</v>
      </c>
      <c r="I367" s="111" t="e">
        <f>#REF!</f>
        <v>#REF!</v>
      </c>
      <c r="J367" s="11" t="e">
        <f>#REF!</f>
        <v>#REF!</v>
      </c>
      <c r="K367" s="11" t="e">
        <f>#REF!</f>
        <v>#REF!</v>
      </c>
      <c r="L367" s="112" t="e">
        <f t="shared" si="5"/>
        <v>#REF!</v>
      </c>
    </row>
    <row r="368" spans="1:12" x14ac:dyDescent="0.25">
      <c r="A368" s="43" t="s">
        <v>8</v>
      </c>
      <c r="B368" s="29" t="s">
        <v>539</v>
      </c>
      <c r="C368" s="11" t="s">
        <v>198</v>
      </c>
      <c r="D368" s="57">
        <v>431680</v>
      </c>
      <c r="E368" s="12" t="s">
        <v>198</v>
      </c>
      <c r="F368" s="14">
        <v>130002</v>
      </c>
      <c r="G368" s="14">
        <f>VLOOKUP(B368,Indicadores_Exportacao!$A$8:$H$28,6,FALSE)</f>
        <v>0</v>
      </c>
      <c r="H368" s="111" t="e">
        <f>#REF!</f>
        <v>#REF!</v>
      </c>
      <c r="I368" s="111" t="e">
        <f>#REF!</f>
        <v>#REF!</v>
      </c>
      <c r="J368" s="11" t="e">
        <f>#REF!</f>
        <v>#REF!</v>
      </c>
      <c r="K368" s="11" t="e">
        <f>#REF!</f>
        <v>#REF!</v>
      </c>
      <c r="L368" s="112" t="e">
        <f t="shared" si="5"/>
        <v>#REF!</v>
      </c>
    </row>
    <row r="369" spans="1:12" x14ac:dyDescent="0.25">
      <c r="A369" s="43" t="s">
        <v>27</v>
      </c>
      <c r="B369" s="29" t="s">
        <v>580</v>
      </c>
      <c r="C369" s="11" t="s">
        <v>64</v>
      </c>
      <c r="D369" s="57">
        <v>431697</v>
      </c>
      <c r="E369" s="12" t="s">
        <v>197</v>
      </c>
      <c r="F369" s="14">
        <v>2464</v>
      </c>
      <c r="G369" s="14">
        <f>VLOOKUP(B369,Indicadores_Exportacao!$A$8:$H$28,6,FALSE)</f>
        <v>0</v>
      </c>
      <c r="H369" s="111" t="e">
        <f>#REF!</f>
        <v>#REF!</v>
      </c>
      <c r="I369" s="111" t="e">
        <f>#REF!</f>
        <v>#REF!</v>
      </c>
      <c r="J369" s="11" t="e">
        <f>#REF!</f>
        <v>#REF!</v>
      </c>
      <c r="K369" s="11" t="e">
        <f>#REF!</f>
        <v>#REF!</v>
      </c>
      <c r="L369" s="112" t="e">
        <f t="shared" si="5"/>
        <v>#REF!</v>
      </c>
    </row>
    <row r="370" spans="1:12" x14ac:dyDescent="0.25">
      <c r="A370" s="43" t="s">
        <v>27</v>
      </c>
      <c r="B370" s="29" t="s">
        <v>539</v>
      </c>
      <c r="C370" s="11" t="s">
        <v>196</v>
      </c>
      <c r="D370" s="57">
        <v>431690</v>
      </c>
      <c r="E370" s="12" t="s">
        <v>196</v>
      </c>
      <c r="F370" s="14">
        <v>278364</v>
      </c>
      <c r="G370" s="14">
        <f>VLOOKUP(B370,Indicadores_Exportacao!$A$8:$H$28,6,FALSE)</f>
        <v>0</v>
      </c>
      <c r="H370" s="111" t="e">
        <f>#REF!</f>
        <v>#REF!</v>
      </c>
      <c r="I370" s="111" t="e">
        <f>#REF!</f>
        <v>#REF!</v>
      </c>
      <c r="J370" s="11" t="e">
        <f>#REF!</f>
        <v>#REF!</v>
      </c>
      <c r="K370" s="11" t="e">
        <f>#REF!</f>
        <v>#REF!</v>
      </c>
      <c r="L370" s="112" t="e">
        <f t="shared" si="5"/>
        <v>#REF!</v>
      </c>
    </row>
    <row r="371" spans="1:12" x14ac:dyDescent="0.25">
      <c r="A371" s="43" t="s">
        <v>4</v>
      </c>
      <c r="B371" s="29" t="s">
        <v>539</v>
      </c>
      <c r="C371" s="11" t="s">
        <v>276</v>
      </c>
      <c r="D371" s="57">
        <v>431695</v>
      </c>
      <c r="E371" s="12" t="s">
        <v>195</v>
      </c>
      <c r="F371" s="14">
        <v>6532</v>
      </c>
      <c r="G371" s="14">
        <f>VLOOKUP(B371,Indicadores_Exportacao!$A$8:$H$28,6,FALSE)</f>
        <v>0</v>
      </c>
      <c r="H371" s="111" t="e">
        <f>#REF!</f>
        <v>#REF!</v>
      </c>
      <c r="I371" s="111" t="e">
        <f>#REF!</f>
        <v>#REF!</v>
      </c>
      <c r="J371" s="11" t="e">
        <f>#REF!</f>
        <v>#REF!</v>
      </c>
      <c r="K371" s="11" t="e">
        <f>#REF!</f>
        <v>#REF!</v>
      </c>
      <c r="L371" s="112" t="e">
        <f t="shared" si="5"/>
        <v>#REF!</v>
      </c>
    </row>
    <row r="372" spans="1:12" x14ac:dyDescent="0.25">
      <c r="A372" s="43" t="s">
        <v>12</v>
      </c>
      <c r="B372" s="29" t="s">
        <v>560</v>
      </c>
      <c r="C372" s="11" t="s">
        <v>194</v>
      </c>
      <c r="D372" s="57">
        <v>431720</v>
      </c>
      <c r="E372" s="12" t="s">
        <v>194</v>
      </c>
      <c r="F372" s="14">
        <v>75871</v>
      </c>
      <c r="G372" s="14">
        <f>VLOOKUP(B372,Indicadores_Exportacao!$A$8:$H$28,6,FALSE)</f>
        <v>0</v>
      </c>
      <c r="H372" s="111" t="e">
        <f>#REF!</f>
        <v>#REF!</v>
      </c>
      <c r="I372" s="111" t="e">
        <f>#REF!</f>
        <v>#REF!</v>
      </c>
      <c r="J372" s="11" t="e">
        <f>#REF!</f>
        <v>#REF!</v>
      </c>
      <c r="K372" s="11" t="e">
        <f>#REF!</f>
        <v>#REF!</v>
      </c>
      <c r="L372" s="112" t="e">
        <f t="shared" si="5"/>
        <v>#REF!</v>
      </c>
    </row>
    <row r="373" spans="1:12" x14ac:dyDescent="0.25">
      <c r="A373" s="43" t="s">
        <v>21</v>
      </c>
      <c r="B373" s="29" t="s">
        <v>649</v>
      </c>
      <c r="C373" s="11" t="s">
        <v>470</v>
      </c>
      <c r="D373" s="57">
        <v>431725</v>
      </c>
      <c r="E373" s="12" t="s">
        <v>193</v>
      </c>
      <c r="F373" s="14">
        <v>1760</v>
      </c>
      <c r="G373" s="14">
        <f>VLOOKUP(B373,Indicadores_Exportacao!$A$8:$H$28,6,FALSE)</f>
        <v>0</v>
      </c>
      <c r="H373" s="111" t="e">
        <f>#REF!</f>
        <v>#REF!</v>
      </c>
      <c r="I373" s="111" t="e">
        <f>#REF!</f>
        <v>#REF!</v>
      </c>
      <c r="J373" s="11" t="e">
        <f>#REF!</f>
        <v>#REF!</v>
      </c>
      <c r="K373" s="11" t="e">
        <f>#REF!</f>
        <v>#REF!</v>
      </c>
      <c r="L373" s="112" t="e">
        <f t="shared" si="5"/>
        <v>#REF!</v>
      </c>
    </row>
    <row r="374" spans="1:12" x14ac:dyDescent="0.25">
      <c r="A374" s="43" t="s">
        <v>71</v>
      </c>
      <c r="B374" s="29" t="s">
        <v>580</v>
      </c>
      <c r="C374" s="11" t="s">
        <v>252</v>
      </c>
      <c r="D374" s="57">
        <v>431730</v>
      </c>
      <c r="E374" s="12" t="s">
        <v>192</v>
      </c>
      <c r="F374" s="14">
        <v>31208</v>
      </c>
      <c r="G374" s="14">
        <f>VLOOKUP(B374,Indicadores_Exportacao!$A$8:$H$28,6,FALSE)</f>
        <v>0</v>
      </c>
      <c r="H374" s="111" t="e">
        <f>#REF!</f>
        <v>#REF!</v>
      </c>
      <c r="I374" s="111" t="e">
        <f>#REF!</f>
        <v>#REF!</v>
      </c>
      <c r="J374" s="11" t="e">
        <f>#REF!</f>
        <v>#REF!</v>
      </c>
      <c r="K374" s="11" t="e">
        <f>#REF!</f>
        <v>#REF!</v>
      </c>
      <c r="L374" s="112" t="e">
        <f t="shared" si="5"/>
        <v>#REF!</v>
      </c>
    </row>
    <row r="375" spans="1:12" x14ac:dyDescent="0.25">
      <c r="A375" s="43" t="s">
        <v>71</v>
      </c>
      <c r="B375" s="29" t="s">
        <v>573</v>
      </c>
      <c r="C375" s="11" t="s">
        <v>252</v>
      </c>
      <c r="D375" s="57">
        <v>431700</v>
      </c>
      <c r="E375" s="12" t="s">
        <v>191</v>
      </c>
      <c r="F375" s="14">
        <v>7854</v>
      </c>
      <c r="G375" s="14">
        <f>VLOOKUP(B375,Indicadores_Exportacao!$A$8:$H$28,6,FALSE)</f>
        <v>0</v>
      </c>
      <c r="H375" s="111" t="e">
        <f>#REF!</f>
        <v>#REF!</v>
      </c>
      <c r="I375" s="111" t="e">
        <f>#REF!</f>
        <v>#REF!</v>
      </c>
      <c r="J375" s="11" t="e">
        <f>#REF!</f>
        <v>#REF!</v>
      </c>
      <c r="K375" s="11" t="e">
        <f>#REF!</f>
        <v>#REF!</v>
      </c>
      <c r="L375" s="112" t="e">
        <f t="shared" si="5"/>
        <v>#REF!</v>
      </c>
    </row>
    <row r="376" spans="1:12" x14ac:dyDescent="0.25">
      <c r="A376" s="43" t="s">
        <v>27</v>
      </c>
      <c r="B376" s="29" t="s">
        <v>573</v>
      </c>
      <c r="C376" s="11" t="s">
        <v>64</v>
      </c>
      <c r="D376" s="57">
        <v>431710</v>
      </c>
      <c r="E376" s="12" t="s">
        <v>190</v>
      </c>
      <c r="F376" s="14">
        <v>79938</v>
      </c>
      <c r="G376" s="14">
        <f>VLOOKUP(B376,Indicadores_Exportacao!$A$8:$H$28,6,FALSE)</f>
        <v>0</v>
      </c>
      <c r="H376" s="111" t="e">
        <f>#REF!</f>
        <v>#REF!</v>
      </c>
      <c r="I376" s="111" t="e">
        <f>#REF!</f>
        <v>#REF!</v>
      </c>
      <c r="J376" s="11" t="e">
        <f>#REF!</f>
        <v>#REF!</v>
      </c>
      <c r="K376" s="11" t="e">
        <f>#REF!</f>
        <v>#REF!</v>
      </c>
      <c r="L376" s="112" t="e">
        <f t="shared" si="5"/>
        <v>#REF!</v>
      </c>
    </row>
    <row r="377" spans="1:12" x14ac:dyDescent="0.25">
      <c r="A377" s="43" t="s">
        <v>27</v>
      </c>
      <c r="B377" s="29" t="s">
        <v>644</v>
      </c>
      <c r="C377" s="11" t="s">
        <v>196</v>
      </c>
      <c r="D377" s="57">
        <v>431740</v>
      </c>
      <c r="E377" s="12" t="s">
        <v>189</v>
      </c>
      <c r="F377" s="14">
        <v>49743</v>
      </c>
      <c r="G377" s="14">
        <f>VLOOKUP(B377,Indicadores_Exportacao!$A$8:$H$28,6,FALSE)</f>
        <v>0</v>
      </c>
      <c r="H377" s="111" t="e">
        <f>#REF!</f>
        <v>#REF!</v>
      </c>
      <c r="I377" s="111" t="e">
        <f>#REF!</f>
        <v>#REF!</v>
      </c>
      <c r="J377" s="11" t="e">
        <f>#REF!</f>
        <v>#REF!</v>
      </c>
      <c r="K377" s="11" t="e">
        <f>#REF!</f>
        <v>#REF!</v>
      </c>
      <c r="L377" s="112" t="e">
        <f t="shared" si="5"/>
        <v>#REF!</v>
      </c>
    </row>
    <row r="378" spans="1:12" x14ac:dyDescent="0.25">
      <c r="A378" s="43" t="s">
        <v>12</v>
      </c>
      <c r="B378" s="29" t="s">
        <v>566</v>
      </c>
      <c r="C378" s="11" t="s">
        <v>188</v>
      </c>
      <c r="D378" s="57">
        <v>431750</v>
      </c>
      <c r="E378" s="12" t="s">
        <v>188</v>
      </c>
      <c r="F378" s="14">
        <v>80624</v>
      </c>
      <c r="G378" s="14">
        <f>VLOOKUP(B378,Indicadores_Exportacao!$A$8:$H$28,6,FALSE)</f>
        <v>0</v>
      </c>
      <c r="H378" s="111" t="e">
        <f>#REF!</f>
        <v>#REF!</v>
      </c>
      <c r="I378" s="111" t="e">
        <f>#REF!</f>
        <v>#REF!</v>
      </c>
      <c r="J378" s="11" t="e">
        <f>#REF!</f>
        <v>#REF!</v>
      </c>
      <c r="K378" s="11" t="e">
        <f>#REF!</f>
        <v>#REF!</v>
      </c>
      <c r="L378" s="112" t="e">
        <f t="shared" si="5"/>
        <v>#REF!</v>
      </c>
    </row>
    <row r="379" spans="1:12" x14ac:dyDescent="0.25">
      <c r="A379" s="43" t="s">
        <v>4</v>
      </c>
      <c r="B379" s="29" t="s">
        <v>645</v>
      </c>
      <c r="C379" s="11" t="s">
        <v>483</v>
      </c>
      <c r="D379" s="57">
        <v>431760</v>
      </c>
      <c r="E379" s="12" t="s">
        <v>187</v>
      </c>
      <c r="F379" s="14">
        <v>42929</v>
      </c>
      <c r="G379" s="14">
        <f>VLOOKUP(B379,Indicadores_Exportacao!$A$8:$H$28,6,FALSE)</f>
        <v>0</v>
      </c>
      <c r="H379" s="111" t="e">
        <f>#REF!</f>
        <v>#REF!</v>
      </c>
      <c r="I379" s="111" t="e">
        <f>#REF!</f>
        <v>#REF!</v>
      </c>
      <c r="J379" s="11" t="e">
        <f>#REF!</f>
        <v>#REF!</v>
      </c>
      <c r="K379" s="11" t="e">
        <f>#REF!</f>
        <v>#REF!</v>
      </c>
      <c r="L379" s="112" t="e">
        <f t="shared" si="5"/>
        <v>#REF!</v>
      </c>
    </row>
    <row r="380" spans="1:12" x14ac:dyDescent="0.25">
      <c r="A380" s="43" t="s">
        <v>12</v>
      </c>
      <c r="B380" s="29" t="s">
        <v>566</v>
      </c>
      <c r="C380" s="11" t="s">
        <v>188</v>
      </c>
      <c r="D380" s="57">
        <v>431770</v>
      </c>
      <c r="E380" s="12" t="s">
        <v>186</v>
      </c>
      <c r="F380" s="14">
        <v>10809</v>
      </c>
      <c r="G380" s="14">
        <f>VLOOKUP(B380,Indicadores_Exportacao!$A$8:$H$28,6,FALSE)</f>
        <v>0</v>
      </c>
      <c r="H380" s="111" t="e">
        <f>#REF!</f>
        <v>#REF!</v>
      </c>
      <c r="I380" s="111" t="e">
        <f>#REF!</f>
        <v>#REF!</v>
      </c>
      <c r="J380" s="11" t="e">
        <f>#REF!</f>
        <v>#REF!</v>
      </c>
      <c r="K380" s="11" t="e">
        <f>#REF!</f>
        <v>#REF!</v>
      </c>
      <c r="L380" s="112" t="e">
        <f t="shared" si="5"/>
        <v>#REF!</v>
      </c>
    </row>
    <row r="381" spans="1:12" x14ac:dyDescent="0.25">
      <c r="A381" s="43" t="s">
        <v>17</v>
      </c>
      <c r="B381" s="29" t="s">
        <v>566</v>
      </c>
      <c r="C381" s="11" t="s">
        <v>259</v>
      </c>
      <c r="D381" s="57">
        <v>431755</v>
      </c>
      <c r="E381" s="12" t="s">
        <v>185</v>
      </c>
      <c r="F381" s="14">
        <v>2287</v>
      </c>
      <c r="G381" s="14">
        <f>VLOOKUP(B381,Indicadores_Exportacao!$A$8:$H$28,6,FALSE)</f>
        <v>0</v>
      </c>
      <c r="H381" s="111" t="e">
        <f>#REF!</f>
        <v>#REF!</v>
      </c>
      <c r="I381" s="111" t="e">
        <f>#REF!</f>
        <v>#REF!</v>
      </c>
      <c r="J381" s="11" t="e">
        <f>#REF!</f>
        <v>#REF!</v>
      </c>
      <c r="K381" s="11" t="e">
        <f>#REF!</f>
        <v>#REF!</v>
      </c>
      <c r="L381" s="112" t="e">
        <f t="shared" si="5"/>
        <v>#REF!</v>
      </c>
    </row>
    <row r="382" spans="1:12" x14ac:dyDescent="0.25">
      <c r="A382" s="43" t="s">
        <v>17</v>
      </c>
      <c r="B382" s="29" t="s">
        <v>648</v>
      </c>
      <c r="C382" s="11" t="s">
        <v>259</v>
      </c>
      <c r="D382" s="57">
        <v>431775</v>
      </c>
      <c r="E382" s="12" t="s">
        <v>184</v>
      </c>
      <c r="F382" s="14">
        <v>2060</v>
      </c>
      <c r="G382" s="14">
        <f>VLOOKUP(B382,Indicadores_Exportacao!$A$8:$H$28,6,FALSE)</f>
        <v>0</v>
      </c>
      <c r="H382" s="111" t="e">
        <f>#REF!</f>
        <v>#REF!</v>
      </c>
      <c r="I382" s="111" t="e">
        <f>#REF!</f>
        <v>#REF!</v>
      </c>
      <c r="J382" s="11" t="e">
        <f>#REF!</f>
        <v>#REF!</v>
      </c>
      <c r="K382" s="11" t="e">
        <f>#REF!</f>
        <v>#REF!</v>
      </c>
      <c r="L382" s="112" t="e">
        <f t="shared" si="5"/>
        <v>#REF!</v>
      </c>
    </row>
    <row r="383" spans="1:12" x14ac:dyDescent="0.25">
      <c r="A383" s="43" t="s">
        <v>12</v>
      </c>
      <c r="B383" s="29" t="s">
        <v>562</v>
      </c>
      <c r="C383" s="11" t="s">
        <v>364</v>
      </c>
      <c r="D383" s="57">
        <v>431780</v>
      </c>
      <c r="E383" s="12" t="s">
        <v>183</v>
      </c>
      <c r="F383" s="14">
        <v>14622</v>
      </c>
      <c r="G383" s="14">
        <f>VLOOKUP(B383,Indicadores_Exportacao!$A$8:$H$28,6,FALSE)</f>
        <v>0</v>
      </c>
      <c r="H383" s="111" t="e">
        <f>#REF!</f>
        <v>#REF!</v>
      </c>
      <c r="I383" s="111" t="e">
        <f>#REF!</f>
        <v>#REF!</v>
      </c>
      <c r="J383" s="11" t="e">
        <f>#REF!</f>
        <v>#REF!</v>
      </c>
      <c r="K383" s="11" t="e">
        <f>#REF!</f>
        <v>#REF!</v>
      </c>
      <c r="L383" s="112" t="e">
        <f t="shared" si="5"/>
        <v>#REF!</v>
      </c>
    </row>
    <row r="384" spans="1:12" x14ac:dyDescent="0.25">
      <c r="A384" s="43" t="s">
        <v>12</v>
      </c>
      <c r="B384" s="29" t="s">
        <v>560</v>
      </c>
      <c r="C384" s="11" t="s">
        <v>194</v>
      </c>
      <c r="D384" s="57">
        <v>431790</v>
      </c>
      <c r="E384" s="12" t="s">
        <v>182</v>
      </c>
      <c r="F384" s="14">
        <v>14937</v>
      </c>
      <c r="G384" s="14">
        <f>VLOOKUP(B384,Indicadores_Exportacao!$A$8:$H$28,6,FALSE)</f>
        <v>0</v>
      </c>
      <c r="H384" s="111" t="e">
        <f>#REF!</f>
        <v>#REF!</v>
      </c>
      <c r="I384" s="111" t="e">
        <f>#REF!</f>
        <v>#REF!</v>
      </c>
      <c r="J384" s="11" t="e">
        <f>#REF!</f>
        <v>#REF!</v>
      </c>
      <c r="K384" s="11" t="e">
        <f>#REF!</f>
        <v>#REF!</v>
      </c>
      <c r="L384" s="112" t="e">
        <f t="shared" si="5"/>
        <v>#REF!</v>
      </c>
    </row>
    <row r="385" spans="1:12" x14ac:dyDescent="0.25">
      <c r="A385" s="43" t="s">
        <v>17</v>
      </c>
      <c r="B385" s="29" t="s">
        <v>648</v>
      </c>
      <c r="C385" s="11" t="s">
        <v>259</v>
      </c>
      <c r="D385" s="57">
        <v>431795</v>
      </c>
      <c r="E385" s="12" t="s">
        <v>181</v>
      </c>
      <c r="F385" s="14">
        <v>2517</v>
      </c>
      <c r="G385" s="14">
        <f>VLOOKUP(B385,Indicadores_Exportacao!$A$8:$H$28,6,FALSE)</f>
        <v>0</v>
      </c>
      <c r="H385" s="111" t="e">
        <f>#REF!</f>
        <v>#REF!</v>
      </c>
      <c r="I385" s="111" t="e">
        <f>#REF!</f>
        <v>#REF!</v>
      </c>
      <c r="J385" s="11" t="e">
        <f>#REF!</f>
        <v>#REF!</v>
      </c>
      <c r="K385" s="11" t="e">
        <f>#REF!</f>
        <v>#REF!</v>
      </c>
      <c r="L385" s="112" t="e">
        <f t="shared" si="5"/>
        <v>#REF!</v>
      </c>
    </row>
    <row r="386" spans="1:12" x14ac:dyDescent="0.25">
      <c r="A386" s="43" t="s">
        <v>12</v>
      </c>
      <c r="B386" s="29" t="s">
        <v>566</v>
      </c>
      <c r="C386" s="11" t="s">
        <v>188</v>
      </c>
      <c r="D386" s="57">
        <v>431800</v>
      </c>
      <c r="E386" s="12" t="s">
        <v>180</v>
      </c>
      <c r="F386" s="14">
        <v>59661</v>
      </c>
      <c r="G386" s="14">
        <f>VLOOKUP(B386,Indicadores_Exportacao!$A$8:$H$28,6,FALSE)</f>
        <v>0</v>
      </c>
      <c r="H386" s="111" t="e">
        <f>#REF!</f>
        <v>#REF!</v>
      </c>
      <c r="I386" s="111" t="e">
        <f>#REF!</f>
        <v>#REF!</v>
      </c>
      <c r="J386" s="11" t="e">
        <f>#REF!</f>
        <v>#REF!</v>
      </c>
      <c r="K386" s="11" t="e">
        <f>#REF!</f>
        <v>#REF!</v>
      </c>
      <c r="L386" s="112" t="e">
        <f t="shared" si="5"/>
        <v>#REF!</v>
      </c>
    </row>
    <row r="387" spans="1:12" x14ac:dyDescent="0.25">
      <c r="A387" s="43" t="s">
        <v>17</v>
      </c>
      <c r="B387" s="29" t="s">
        <v>648</v>
      </c>
      <c r="C387" s="11" t="s">
        <v>259</v>
      </c>
      <c r="D387" s="57">
        <v>431805</v>
      </c>
      <c r="E387" s="12" t="s">
        <v>179</v>
      </c>
      <c r="F387" s="14">
        <v>3042</v>
      </c>
      <c r="G387" s="14">
        <f>VLOOKUP(B387,Indicadores_Exportacao!$A$8:$H$28,6,FALSE)</f>
        <v>0</v>
      </c>
      <c r="H387" s="111" t="e">
        <f>#REF!</f>
        <v>#REF!</v>
      </c>
      <c r="I387" s="111" t="e">
        <f>#REF!</f>
        <v>#REF!</v>
      </c>
      <c r="J387" s="11" t="e">
        <f>#REF!</f>
        <v>#REF!</v>
      </c>
      <c r="K387" s="11" t="e">
        <f>#REF!</f>
        <v>#REF!</v>
      </c>
      <c r="L387" s="112" t="e">
        <f t="shared" si="5"/>
        <v>#REF!</v>
      </c>
    </row>
    <row r="388" spans="1:12" x14ac:dyDescent="0.25">
      <c r="A388" s="43" t="s">
        <v>27</v>
      </c>
      <c r="B388" s="29" t="s">
        <v>644</v>
      </c>
      <c r="C388" s="11" t="s">
        <v>196</v>
      </c>
      <c r="D388" s="57">
        <v>431810</v>
      </c>
      <c r="E388" s="12" t="s">
        <v>178</v>
      </c>
      <c r="F388" s="14">
        <v>17992</v>
      </c>
      <c r="G388" s="14">
        <f>VLOOKUP(B388,Indicadores_Exportacao!$A$8:$H$28,6,FALSE)</f>
        <v>0</v>
      </c>
      <c r="H388" s="111" t="e">
        <f>#REF!</f>
        <v>#REF!</v>
      </c>
      <c r="I388" s="111" t="e">
        <f>#REF!</f>
        <v>#REF!</v>
      </c>
      <c r="J388" s="11" t="e">
        <f>#REF!</f>
        <v>#REF!</v>
      </c>
      <c r="K388" s="11" t="e">
        <f>#REF!</f>
        <v>#REF!</v>
      </c>
      <c r="L388" s="112" t="e">
        <f t="shared" si="5"/>
        <v>#REF!</v>
      </c>
    </row>
    <row r="389" spans="1:12" x14ac:dyDescent="0.25">
      <c r="A389" s="43" t="s">
        <v>4</v>
      </c>
      <c r="B389" s="29" t="s">
        <v>575</v>
      </c>
      <c r="C389" s="11" t="s">
        <v>112</v>
      </c>
      <c r="D389" s="57">
        <v>431820</v>
      </c>
      <c r="E389" s="12" t="s">
        <v>177</v>
      </c>
      <c r="F389" s="14">
        <v>21109</v>
      </c>
      <c r="G389" s="14">
        <f>VLOOKUP(B389,Indicadores_Exportacao!$A$8:$H$28,6,FALSE)</f>
        <v>0</v>
      </c>
      <c r="H389" s="111" t="e">
        <f>#REF!</f>
        <v>#REF!</v>
      </c>
      <c r="I389" s="111" t="e">
        <f>#REF!</f>
        <v>#REF!</v>
      </c>
      <c r="J389" s="11" t="e">
        <f>#REF!</f>
        <v>#REF!</v>
      </c>
      <c r="K389" s="11" t="e">
        <f>#REF!</f>
        <v>#REF!</v>
      </c>
      <c r="L389" s="112" t="e">
        <f t="shared" si="5"/>
        <v>#REF!</v>
      </c>
    </row>
    <row r="390" spans="1:12" x14ac:dyDescent="0.25">
      <c r="A390" s="43" t="s">
        <v>27</v>
      </c>
      <c r="B390" s="29" t="s">
        <v>580</v>
      </c>
      <c r="C390" s="11" t="s">
        <v>64</v>
      </c>
      <c r="D390" s="57">
        <v>431830</v>
      </c>
      <c r="E390" s="12" t="s">
        <v>175</v>
      </c>
      <c r="F390" s="14">
        <v>61803</v>
      </c>
      <c r="G390" s="14">
        <f>VLOOKUP(B390,Indicadores_Exportacao!$A$8:$H$28,6,FALSE)</f>
        <v>0</v>
      </c>
      <c r="H390" s="111" t="e">
        <f>#REF!</f>
        <v>#REF!</v>
      </c>
      <c r="I390" s="111" t="e">
        <f>#REF!</f>
        <v>#REF!</v>
      </c>
      <c r="J390" s="11" t="e">
        <f>#REF!</f>
        <v>#REF!</v>
      </c>
      <c r="K390" s="11" t="e">
        <f>#REF!</f>
        <v>#REF!</v>
      </c>
      <c r="L390" s="112" t="e">
        <f t="shared" ref="L390:L453" si="6">SUM(H390:K390)</f>
        <v>#REF!</v>
      </c>
    </row>
    <row r="391" spans="1:12" x14ac:dyDescent="0.25">
      <c r="A391" s="43" t="s">
        <v>4</v>
      </c>
      <c r="B391" s="29" t="s">
        <v>726</v>
      </c>
      <c r="C391" s="11" t="s">
        <v>236</v>
      </c>
      <c r="D391" s="57">
        <v>431840</v>
      </c>
      <c r="E391" s="12" t="s">
        <v>174</v>
      </c>
      <c r="F391" s="14">
        <v>22710</v>
      </c>
      <c r="G391" s="14">
        <f>VLOOKUP(B391,Indicadores_Exportacao!$A$8:$H$28,6,FALSE)</f>
        <v>0</v>
      </c>
      <c r="H391" s="111" t="e">
        <f>#REF!</f>
        <v>#REF!</v>
      </c>
      <c r="I391" s="111" t="e">
        <f>#REF!</f>
        <v>#REF!</v>
      </c>
      <c r="J391" s="11" t="e">
        <f>#REF!</f>
        <v>#REF!</v>
      </c>
      <c r="K391" s="11" t="e">
        <f>#REF!</f>
        <v>#REF!</v>
      </c>
      <c r="L391" s="112" t="e">
        <f t="shared" si="6"/>
        <v>#REF!</v>
      </c>
    </row>
    <row r="392" spans="1:12" x14ac:dyDescent="0.25">
      <c r="A392" s="43" t="s">
        <v>17</v>
      </c>
      <c r="B392" s="29" t="s">
        <v>648</v>
      </c>
      <c r="C392" s="11" t="s">
        <v>259</v>
      </c>
      <c r="D392" s="57">
        <v>431842</v>
      </c>
      <c r="E392" s="12" t="s">
        <v>173</v>
      </c>
      <c r="F392" s="14">
        <v>4712</v>
      </c>
      <c r="G392" s="14">
        <f>VLOOKUP(B392,Indicadores_Exportacao!$A$8:$H$28,6,FALSE)</f>
        <v>0</v>
      </c>
      <c r="H392" s="111" t="e">
        <f>#REF!</f>
        <v>#REF!</v>
      </c>
      <c r="I392" s="111" t="e">
        <f>#REF!</f>
        <v>#REF!</v>
      </c>
      <c r="J392" s="11" t="e">
        <f>#REF!</f>
        <v>#REF!</v>
      </c>
      <c r="K392" s="11" t="e">
        <f>#REF!</f>
        <v>#REF!</v>
      </c>
      <c r="L392" s="112" t="e">
        <f t="shared" si="6"/>
        <v>#REF!</v>
      </c>
    </row>
    <row r="393" spans="1:12" x14ac:dyDescent="0.25">
      <c r="A393" s="43" t="s">
        <v>27</v>
      </c>
      <c r="B393" s="29" t="s">
        <v>644</v>
      </c>
      <c r="C393" s="11" t="s">
        <v>196</v>
      </c>
      <c r="D393" s="57">
        <v>431843</v>
      </c>
      <c r="E393" s="12" t="s">
        <v>172</v>
      </c>
      <c r="F393" s="14">
        <v>2730</v>
      </c>
      <c r="G393" s="14">
        <f>VLOOKUP(B393,Indicadores_Exportacao!$A$8:$H$28,6,FALSE)</f>
        <v>0</v>
      </c>
      <c r="H393" s="111" t="e">
        <f>#REF!</f>
        <v>#REF!</v>
      </c>
      <c r="I393" s="111" t="e">
        <f>#REF!</f>
        <v>#REF!</v>
      </c>
      <c r="J393" s="11" t="e">
        <f>#REF!</f>
        <v>#REF!</v>
      </c>
      <c r="K393" s="11" t="e">
        <f>#REF!</f>
        <v>#REF!</v>
      </c>
      <c r="L393" s="112" t="e">
        <f t="shared" si="6"/>
        <v>#REF!</v>
      </c>
    </row>
    <row r="394" spans="1:12" x14ac:dyDescent="0.25">
      <c r="A394" s="43" t="s">
        <v>21</v>
      </c>
      <c r="B394" s="29" t="s">
        <v>649</v>
      </c>
      <c r="C394" s="11" t="s">
        <v>470</v>
      </c>
      <c r="D394" s="57">
        <v>431844</v>
      </c>
      <c r="E394" s="12" t="s">
        <v>171</v>
      </c>
      <c r="F394" s="14">
        <v>2673</v>
      </c>
      <c r="G394" s="14">
        <f>VLOOKUP(B394,Indicadores_Exportacao!$A$8:$H$28,6,FALSE)</f>
        <v>0</v>
      </c>
      <c r="H394" s="111" t="e">
        <f>#REF!</f>
        <v>#REF!</v>
      </c>
      <c r="I394" s="111" t="e">
        <f>#REF!</f>
        <v>#REF!</v>
      </c>
      <c r="J394" s="11" t="e">
        <f>#REF!</f>
        <v>#REF!</v>
      </c>
      <c r="K394" s="11" t="e">
        <f>#REF!</f>
        <v>#REF!</v>
      </c>
      <c r="L394" s="112" t="e">
        <f t="shared" si="6"/>
        <v>#REF!</v>
      </c>
    </row>
    <row r="395" spans="1:12" x14ac:dyDescent="0.25">
      <c r="A395" s="59" t="s">
        <v>17</v>
      </c>
      <c r="B395" s="29" t="s">
        <v>646</v>
      </c>
      <c r="C395" s="10" t="s">
        <v>647</v>
      </c>
      <c r="D395" s="57">
        <v>431845</v>
      </c>
      <c r="E395" s="12" t="s">
        <v>170</v>
      </c>
      <c r="F395" s="14">
        <v>2632</v>
      </c>
      <c r="G395" s="14">
        <f>VLOOKUP(B395,Indicadores_Exportacao!$A$8:$H$28,6,FALSE)</f>
        <v>0</v>
      </c>
      <c r="H395" s="111" t="e">
        <f>#REF!</f>
        <v>#REF!</v>
      </c>
      <c r="I395" s="111" t="e">
        <f>#REF!</f>
        <v>#REF!</v>
      </c>
      <c r="J395" s="11" t="e">
        <f>#REF!</f>
        <v>#REF!</v>
      </c>
      <c r="K395" s="11" t="e">
        <f>#REF!</f>
        <v>#REF!</v>
      </c>
      <c r="L395" s="112" t="e">
        <f t="shared" si="6"/>
        <v>#REF!</v>
      </c>
    </row>
    <row r="396" spans="1:12" x14ac:dyDescent="0.25">
      <c r="A396" s="43" t="s">
        <v>8</v>
      </c>
      <c r="B396" s="29" t="s">
        <v>650</v>
      </c>
      <c r="C396" s="11" t="s">
        <v>334</v>
      </c>
      <c r="D396" s="57">
        <v>431846</v>
      </c>
      <c r="E396" s="12" t="s">
        <v>169</v>
      </c>
      <c r="F396" s="14">
        <v>2135</v>
      </c>
      <c r="G396" s="14">
        <f>VLOOKUP(B396,Indicadores_Exportacao!$A$8:$H$28,6,FALSE)</f>
        <v>0</v>
      </c>
      <c r="H396" s="111" t="e">
        <f>#REF!</f>
        <v>#REF!</v>
      </c>
      <c r="I396" s="111" t="e">
        <f>#REF!</f>
        <v>#REF!</v>
      </c>
      <c r="J396" s="11" t="e">
        <f>#REF!</f>
        <v>#REF!</v>
      </c>
      <c r="K396" s="11" t="e">
        <f>#REF!</f>
        <v>#REF!</v>
      </c>
      <c r="L396" s="112" t="e">
        <f t="shared" si="6"/>
        <v>#REF!</v>
      </c>
    </row>
    <row r="397" spans="1:12" x14ac:dyDescent="0.25">
      <c r="A397" s="43" t="s">
        <v>4</v>
      </c>
      <c r="B397" s="29" t="s">
        <v>573</v>
      </c>
      <c r="C397" s="11" t="s">
        <v>276</v>
      </c>
      <c r="D397" s="57">
        <v>431848</v>
      </c>
      <c r="E397" s="12" t="s">
        <v>168</v>
      </c>
      <c r="F397" s="14">
        <v>4509</v>
      </c>
      <c r="G397" s="14">
        <f>VLOOKUP(B397,Indicadores_Exportacao!$A$8:$H$28,6,FALSE)</f>
        <v>0</v>
      </c>
      <c r="H397" s="111" t="e">
        <f>#REF!</f>
        <v>#REF!</v>
      </c>
      <c r="I397" s="111" t="e">
        <f>#REF!</f>
        <v>#REF!</v>
      </c>
      <c r="J397" s="11" t="e">
        <f>#REF!</f>
        <v>#REF!</v>
      </c>
      <c r="K397" s="11" t="e">
        <f>#REF!</f>
        <v>#REF!</v>
      </c>
      <c r="L397" s="112" t="e">
        <f t="shared" si="6"/>
        <v>#REF!</v>
      </c>
    </row>
    <row r="398" spans="1:12" x14ac:dyDescent="0.25">
      <c r="A398" s="43" t="s">
        <v>12</v>
      </c>
      <c r="B398" s="29" t="s">
        <v>560</v>
      </c>
      <c r="C398" s="11" t="s">
        <v>194</v>
      </c>
      <c r="D398" s="57">
        <v>431849</v>
      </c>
      <c r="E398" s="12" t="s">
        <v>167</v>
      </c>
      <c r="F398" s="14">
        <v>2446</v>
      </c>
      <c r="G398" s="14">
        <f>VLOOKUP(B398,Indicadores_Exportacao!$A$8:$H$28,6,FALSE)</f>
        <v>0</v>
      </c>
      <c r="H398" s="111" t="e">
        <f>#REF!</f>
        <v>#REF!</v>
      </c>
      <c r="I398" s="111" t="e">
        <f>#REF!</f>
        <v>#REF!</v>
      </c>
      <c r="J398" s="11" t="e">
        <f>#REF!</f>
        <v>#REF!</v>
      </c>
      <c r="K398" s="11" t="e">
        <f>#REF!</f>
        <v>#REF!</v>
      </c>
      <c r="L398" s="112" t="e">
        <f t="shared" si="6"/>
        <v>#REF!</v>
      </c>
    </row>
    <row r="399" spans="1:12" x14ac:dyDescent="0.25">
      <c r="A399" s="43" t="s">
        <v>71</v>
      </c>
      <c r="B399" s="29" t="s">
        <v>550</v>
      </c>
      <c r="C399" s="11" t="s">
        <v>252</v>
      </c>
      <c r="D399" s="57">
        <v>431850</v>
      </c>
      <c r="E399" s="12" t="s">
        <v>166</v>
      </c>
      <c r="F399" s="14">
        <v>26136</v>
      </c>
      <c r="G399" s="14">
        <f>VLOOKUP(B399,Indicadores_Exportacao!$A$8:$H$28,6,FALSE)</f>
        <v>0</v>
      </c>
      <c r="H399" s="111" t="e">
        <f>#REF!</f>
        <v>#REF!</v>
      </c>
      <c r="I399" s="111" t="e">
        <f>#REF!</f>
        <v>#REF!</v>
      </c>
      <c r="J399" s="11" t="e">
        <f>#REF!</f>
        <v>#REF!</v>
      </c>
      <c r="K399" s="11" t="e">
        <f>#REF!</f>
        <v>#REF!</v>
      </c>
      <c r="L399" s="112" t="e">
        <f t="shared" si="6"/>
        <v>#REF!</v>
      </c>
    </row>
    <row r="400" spans="1:12" x14ac:dyDescent="0.25">
      <c r="A400" s="43" t="s">
        <v>17</v>
      </c>
      <c r="B400" s="29" t="s">
        <v>648</v>
      </c>
      <c r="C400" s="11" t="s">
        <v>259</v>
      </c>
      <c r="D400" s="57">
        <v>431860</v>
      </c>
      <c r="E400" s="12" t="s">
        <v>165</v>
      </c>
      <c r="F400" s="14">
        <v>7125</v>
      </c>
      <c r="G400" s="14">
        <f>VLOOKUP(B400,Indicadores_Exportacao!$A$8:$H$28,6,FALSE)</f>
        <v>0</v>
      </c>
      <c r="H400" s="111" t="e">
        <f>#REF!</f>
        <v>#REF!</v>
      </c>
      <c r="I400" s="111" t="e">
        <f>#REF!</f>
        <v>#REF!</v>
      </c>
      <c r="J400" s="11" t="e">
        <f>#REF!</f>
        <v>#REF!</v>
      </c>
      <c r="K400" s="11" t="e">
        <f>#REF!</f>
        <v>#REF!</v>
      </c>
      <c r="L400" s="112" t="e">
        <f t="shared" si="6"/>
        <v>#REF!</v>
      </c>
    </row>
    <row r="401" spans="1:12" x14ac:dyDescent="0.25">
      <c r="A401" s="43" t="s">
        <v>4</v>
      </c>
      <c r="B401" s="29" t="s">
        <v>571</v>
      </c>
      <c r="C401" s="11" t="s">
        <v>486</v>
      </c>
      <c r="D401" s="57">
        <v>431861</v>
      </c>
      <c r="E401" s="12" t="s">
        <v>164</v>
      </c>
      <c r="F401" s="14">
        <v>2418</v>
      </c>
      <c r="G401" s="14">
        <f>VLOOKUP(B401,Indicadores_Exportacao!$A$8:$H$28,6,FALSE)</f>
        <v>0</v>
      </c>
      <c r="H401" s="111" t="e">
        <f>#REF!</f>
        <v>#REF!</v>
      </c>
      <c r="I401" s="111" t="e">
        <f>#REF!</f>
        <v>#REF!</v>
      </c>
      <c r="J401" s="11" t="e">
        <f>#REF!</f>
        <v>#REF!</v>
      </c>
      <c r="K401" s="11" t="e">
        <f>#REF!</f>
        <v>#REF!</v>
      </c>
      <c r="L401" s="112" t="e">
        <f t="shared" si="6"/>
        <v>#REF!</v>
      </c>
    </row>
    <row r="402" spans="1:12" x14ac:dyDescent="0.25">
      <c r="A402" s="43" t="s">
        <v>21</v>
      </c>
      <c r="B402" s="29" t="s">
        <v>649</v>
      </c>
      <c r="C402" s="11" t="s">
        <v>470</v>
      </c>
      <c r="D402" s="57">
        <v>431862</v>
      </c>
      <c r="E402" s="12" t="s">
        <v>163</v>
      </c>
      <c r="F402" s="14">
        <v>3579</v>
      </c>
      <c r="G402" s="14">
        <f>VLOOKUP(B402,Indicadores_Exportacao!$A$8:$H$28,6,FALSE)</f>
        <v>0</v>
      </c>
      <c r="H402" s="111" t="e">
        <f>#REF!</f>
        <v>#REF!</v>
      </c>
      <c r="I402" s="111" t="e">
        <f>#REF!</f>
        <v>#REF!</v>
      </c>
      <c r="J402" s="11" t="e">
        <f>#REF!</f>
        <v>#REF!</v>
      </c>
      <c r="K402" s="11" t="e">
        <f>#REF!</f>
        <v>#REF!</v>
      </c>
      <c r="L402" s="112" t="e">
        <f t="shared" si="6"/>
        <v>#REF!</v>
      </c>
    </row>
    <row r="403" spans="1:12" x14ac:dyDescent="0.25">
      <c r="A403" s="43" t="s">
        <v>4</v>
      </c>
      <c r="B403" s="29" t="s">
        <v>573</v>
      </c>
      <c r="C403" s="11" t="s">
        <v>276</v>
      </c>
      <c r="D403" s="57">
        <v>431870</v>
      </c>
      <c r="E403" s="12" t="s">
        <v>162</v>
      </c>
      <c r="F403" s="14">
        <v>230268</v>
      </c>
      <c r="G403" s="14">
        <f>VLOOKUP(B403,Indicadores_Exportacao!$A$8:$H$28,6,FALSE)</f>
        <v>0</v>
      </c>
      <c r="H403" s="111" t="e">
        <f>#REF!</f>
        <v>#REF!</v>
      </c>
      <c r="I403" s="111" t="e">
        <f>#REF!</f>
        <v>#REF!</v>
      </c>
      <c r="J403" s="11" t="e">
        <f>#REF!</f>
        <v>#REF!</v>
      </c>
      <c r="K403" s="11" t="e">
        <f>#REF!</f>
        <v>#REF!</v>
      </c>
      <c r="L403" s="112" t="e">
        <f t="shared" si="6"/>
        <v>#REF!</v>
      </c>
    </row>
    <row r="404" spans="1:12" x14ac:dyDescent="0.25">
      <c r="A404" s="43" t="s">
        <v>71</v>
      </c>
      <c r="B404" s="29" t="s">
        <v>550</v>
      </c>
      <c r="C404" s="11" t="s">
        <v>252</v>
      </c>
      <c r="D404" s="57">
        <v>431880</v>
      </c>
      <c r="E404" s="12" t="s">
        <v>161</v>
      </c>
      <c r="F404" s="14">
        <v>42926</v>
      </c>
      <c r="G404" s="14">
        <f>VLOOKUP(B404,Indicadores_Exportacao!$A$8:$H$28,6,FALSE)</f>
        <v>0</v>
      </c>
      <c r="H404" s="111" t="e">
        <f>#REF!</f>
        <v>#REF!</v>
      </c>
      <c r="I404" s="111" t="e">
        <f>#REF!</f>
        <v>#REF!</v>
      </c>
      <c r="J404" s="11" t="e">
        <f>#REF!</f>
        <v>#REF!</v>
      </c>
      <c r="K404" s="11" t="e">
        <f>#REF!</f>
        <v>#REF!</v>
      </c>
      <c r="L404" s="112" t="e">
        <f t="shared" si="6"/>
        <v>#REF!</v>
      </c>
    </row>
    <row r="405" spans="1:12" x14ac:dyDescent="0.25">
      <c r="A405" s="43" t="s">
        <v>12</v>
      </c>
      <c r="B405" s="29" t="s">
        <v>566</v>
      </c>
      <c r="C405" s="11" t="s">
        <v>188</v>
      </c>
      <c r="D405" s="57">
        <v>431890</v>
      </c>
      <c r="E405" s="12" t="s">
        <v>160</v>
      </c>
      <c r="F405" s="14">
        <v>34998</v>
      </c>
      <c r="G405" s="14">
        <f>VLOOKUP(B405,Indicadores_Exportacao!$A$8:$H$28,6,FALSE)</f>
        <v>0</v>
      </c>
      <c r="H405" s="111" t="e">
        <f>#REF!</f>
        <v>#REF!</v>
      </c>
      <c r="I405" s="111" t="e">
        <f>#REF!</f>
        <v>#REF!</v>
      </c>
      <c r="J405" s="11" t="e">
        <f>#REF!</f>
        <v>#REF!</v>
      </c>
      <c r="K405" s="11" t="e">
        <f>#REF!</f>
        <v>#REF!</v>
      </c>
      <c r="L405" s="112" t="e">
        <f t="shared" si="6"/>
        <v>#REF!</v>
      </c>
    </row>
    <row r="406" spans="1:12" x14ac:dyDescent="0.25">
      <c r="A406" s="43" t="s">
        <v>21</v>
      </c>
      <c r="B406" s="29" t="s">
        <v>649</v>
      </c>
      <c r="C406" s="11" t="s">
        <v>470</v>
      </c>
      <c r="D406" s="57">
        <v>431900</v>
      </c>
      <c r="E406" s="12" t="s">
        <v>159</v>
      </c>
      <c r="F406" s="14">
        <v>21181</v>
      </c>
      <c r="G406" s="14">
        <f>VLOOKUP(B406,Indicadores_Exportacao!$A$8:$H$28,6,FALSE)</f>
        <v>0</v>
      </c>
      <c r="H406" s="111" t="e">
        <f>#REF!</f>
        <v>#REF!</v>
      </c>
      <c r="I406" s="111" t="e">
        <f>#REF!</f>
        <v>#REF!</v>
      </c>
      <c r="J406" s="11" t="e">
        <f>#REF!</f>
        <v>#REF!</v>
      </c>
      <c r="K406" s="11" t="e">
        <f>#REF!</f>
        <v>#REF!</v>
      </c>
      <c r="L406" s="112" t="e">
        <f t="shared" si="6"/>
        <v>#REF!</v>
      </c>
    </row>
    <row r="407" spans="1:12" x14ac:dyDescent="0.25">
      <c r="A407" s="43" t="s">
        <v>12</v>
      </c>
      <c r="B407" s="29" t="s">
        <v>562</v>
      </c>
      <c r="C407" s="11" t="s">
        <v>364</v>
      </c>
      <c r="D407" s="57">
        <v>431910</v>
      </c>
      <c r="E407" s="12" t="s">
        <v>158</v>
      </c>
      <c r="F407" s="14">
        <v>6017</v>
      </c>
      <c r="G407" s="14">
        <f>VLOOKUP(B407,Indicadores_Exportacao!$A$8:$H$28,6,FALSE)</f>
        <v>0</v>
      </c>
      <c r="H407" s="111" t="e">
        <f>#REF!</f>
        <v>#REF!</v>
      </c>
      <c r="I407" s="111" t="e">
        <f>#REF!</f>
        <v>#REF!</v>
      </c>
      <c r="J407" s="11" t="e">
        <f>#REF!</f>
        <v>#REF!</v>
      </c>
      <c r="K407" s="11" t="e">
        <f>#REF!</f>
        <v>#REF!</v>
      </c>
      <c r="L407" s="112" t="e">
        <f t="shared" si="6"/>
        <v>#REF!</v>
      </c>
    </row>
    <row r="408" spans="1:12" x14ac:dyDescent="0.25">
      <c r="A408" s="43" t="s">
        <v>27</v>
      </c>
      <c r="B408" s="29" t="s">
        <v>644</v>
      </c>
      <c r="C408" s="11" t="s">
        <v>196</v>
      </c>
      <c r="D408" s="57">
        <v>431912</v>
      </c>
      <c r="E408" s="12" t="s">
        <v>157</v>
      </c>
      <c r="F408" s="14">
        <v>3171</v>
      </c>
      <c r="G408" s="14">
        <f>VLOOKUP(B408,Indicadores_Exportacao!$A$8:$H$28,6,FALSE)</f>
        <v>0</v>
      </c>
      <c r="H408" s="111" t="e">
        <f>#REF!</f>
        <v>#REF!</v>
      </c>
      <c r="I408" s="111" t="e">
        <f>#REF!</f>
        <v>#REF!</v>
      </c>
      <c r="J408" s="11" t="e">
        <f>#REF!</f>
        <v>#REF!</v>
      </c>
      <c r="K408" s="11" t="e">
        <f>#REF!</f>
        <v>#REF!</v>
      </c>
      <c r="L408" s="112" t="e">
        <f t="shared" si="6"/>
        <v>#REF!</v>
      </c>
    </row>
    <row r="409" spans="1:12" x14ac:dyDescent="0.25">
      <c r="A409" s="43" t="s">
        <v>12</v>
      </c>
      <c r="B409" s="29" t="s">
        <v>566</v>
      </c>
      <c r="C409" s="11" t="s">
        <v>188</v>
      </c>
      <c r="D409" s="57">
        <v>431915</v>
      </c>
      <c r="E409" s="12" t="s">
        <v>156</v>
      </c>
      <c r="F409" s="14">
        <v>7415</v>
      </c>
      <c r="G409" s="14">
        <f>VLOOKUP(B409,Indicadores_Exportacao!$A$8:$H$28,6,FALSE)</f>
        <v>0</v>
      </c>
      <c r="H409" s="111" t="e">
        <f>#REF!</f>
        <v>#REF!</v>
      </c>
      <c r="I409" s="111" t="e">
        <f>#REF!</f>
        <v>#REF!</v>
      </c>
      <c r="J409" s="11" t="e">
        <f>#REF!</f>
        <v>#REF!</v>
      </c>
      <c r="K409" s="11" t="e">
        <f>#REF!</f>
        <v>#REF!</v>
      </c>
      <c r="L409" s="112" t="e">
        <f t="shared" si="6"/>
        <v>#REF!</v>
      </c>
    </row>
    <row r="410" spans="1:12" x14ac:dyDescent="0.25">
      <c r="A410" s="43" t="s">
        <v>12</v>
      </c>
      <c r="B410" s="29" t="s">
        <v>566</v>
      </c>
      <c r="C410" s="11" t="s">
        <v>188</v>
      </c>
      <c r="D410" s="57">
        <v>431920</v>
      </c>
      <c r="E410" s="12" t="s">
        <v>155</v>
      </c>
      <c r="F410" s="14">
        <v>5435</v>
      </c>
      <c r="G410" s="14">
        <f>VLOOKUP(B410,Indicadores_Exportacao!$A$8:$H$28,6,FALSE)</f>
        <v>0</v>
      </c>
      <c r="H410" s="111" t="e">
        <f>#REF!</f>
        <v>#REF!</v>
      </c>
      <c r="I410" s="111" t="e">
        <f>#REF!</f>
        <v>#REF!</v>
      </c>
      <c r="J410" s="11" t="e">
        <f>#REF!</f>
        <v>#REF!</v>
      </c>
      <c r="K410" s="11" t="e">
        <f>#REF!</f>
        <v>#REF!</v>
      </c>
      <c r="L410" s="112" t="e">
        <f t="shared" si="6"/>
        <v>#REF!</v>
      </c>
    </row>
    <row r="411" spans="1:12" x14ac:dyDescent="0.25">
      <c r="A411" s="43" t="s">
        <v>12</v>
      </c>
      <c r="B411" s="29" t="s">
        <v>560</v>
      </c>
      <c r="C411" s="11" t="s">
        <v>194</v>
      </c>
      <c r="D411" s="57">
        <v>431930</v>
      </c>
      <c r="E411" s="12" t="s">
        <v>154</v>
      </c>
      <c r="F411" s="14">
        <v>6093</v>
      </c>
      <c r="G411" s="14">
        <f>VLOOKUP(B411,Indicadores_Exportacao!$A$8:$H$28,6,FALSE)</f>
        <v>0</v>
      </c>
      <c r="H411" s="111" t="e">
        <f>#REF!</f>
        <v>#REF!</v>
      </c>
      <c r="I411" s="111" t="e">
        <f>#REF!</f>
        <v>#REF!</v>
      </c>
      <c r="J411" s="11" t="e">
        <f>#REF!</f>
        <v>#REF!</v>
      </c>
      <c r="K411" s="11" t="e">
        <f>#REF!</f>
        <v>#REF!</v>
      </c>
      <c r="L411" s="112" t="e">
        <f t="shared" si="6"/>
        <v>#REF!</v>
      </c>
    </row>
    <row r="412" spans="1:12" x14ac:dyDescent="0.25">
      <c r="A412" s="43" t="s">
        <v>4</v>
      </c>
      <c r="B412" s="29" t="s">
        <v>571</v>
      </c>
      <c r="C412" s="11" t="s">
        <v>486</v>
      </c>
      <c r="D412" s="57">
        <v>431935</v>
      </c>
      <c r="E412" s="12" t="s">
        <v>153</v>
      </c>
      <c r="F412" s="14">
        <v>3631</v>
      </c>
      <c r="G412" s="14">
        <f>VLOOKUP(B412,Indicadores_Exportacao!$A$8:$H$28,6,FALSE)</f>
        <v>0</v>
      </c>
      <c r="H412" s="111" t="e">
        <f>#REF!</f>
        <v>#REF!</v>
      </c>
      <c r="I412" s="111" t="e">
        <f>#REF!</f>
        <v>#REF!</v>
      </c>
      <c r="J412" s="11" t="e">
        <f>#REF!</f>
        <v>#REF!</v>
      </c>
      <c r="K412" s="11" t="e">
        <f>#REF!</f>
        <v>#REF!</v>
      </c>
      <c r="L412" s="112" t="e">
        <f t="shared" si="6"/>
        <v>#REF!</v>
      </c>
    </row>
    <row r="413" spans="1:12" x14ac:dyDescent="0.25">
      <c r="A413" s="59" t="s">
        <v>17</v>
      </c>
      <c r="B413" s="29" t="s">
        <v>646</v>
      </c>
      <c r="C413" s="10" t="s">
        <v>647</v>
      </c>
      <c r="D413" s="57">
        <v>431936</v>
      </c>
      <c r="E413" s="12" t="s">
        <v>152</v>
      </c>
      <c r="F413" s="14">
        <v>1865</v>
      </c>
      <c r="G413" s="14">
        <f>VLOOKUP(B413,Indicadores_Exportacao!$A$8:$H$28,6,FALSE)</f>
        <v>0</v>
      </c>
      <c r="H413" s="111" t="e">
        <f>#REF!</f>
        <v>#REF!</v>
      </c>
      <c r="I413" s="111" t="e">
        <f>#REF!</f>
        <v>#REF!</v>
      </c>
      <c r="J413" s="11" t="e">
        <f>#REF!</f>
        <v>#REF!</v>
      </c>
      <c r="K413" s="11" t="e">
        <f>#REF!</f>
        <v>#REF!</v>
      </c>
      <c r="L413" s="112" t="e">
        <f t="shared" si="6"/>
        <v>#REF!</v>
      </c>
    </row>
    <row r="414" spans="1:12" x14ac:dyDescent="0.25">
      <c r="A414" s="43" t="s">
        <v>12</v>
      </c>
      <c r="B414" s="29" t="s">
        <v>566</v>
      </c>
      <c r="C414" s="11" t="s">
        <v>188</v>
      </c>
      <c r="D414" s="57">
        <v>431937</v>
      </c>
      <c r="E414" s="12" t="s">
        <v>151</v>
      </c>
      <c r="F414" s="14">
        <v>3050</v>
      </c>
      <c r="G414" s="14">
        <f>VLOOKUP(B414,Indicadores_Exportacao!$A$8:$H$28,6,FALSE)</f>
        <v>0</v>
      </c>
      <c r="H414" s="111" t="e">
        <f>#REF!</f>
        <v>#REF!</v>
      </c>
      <c r="I414" s="111" t="e">
        <f>#REF!</f>
        <v>#REF!</v>
      </c>
      <c r="J414" s="11" t="e">
        <f>#REF!</f>
        <v>#REF!</v>
      </c>
      <c r="K414" s="11" t="e">
        <f>#REF!</f>
        <v>#REF!</v>
      </c>
      <c r="L414" s="112" t="e">
        <f t="shared" si="6"/>
        <v>#REF!</v>
      </c>
    </row>
    <row r="415" spans="1:12" x14ac:dyDescent="0.25">
      <c r="A415" s="43" t="s">
        <v>27</v>
      </c>
      <c r="B415" s="29" t="s">
        <v>644</v>
      </c>
      <c r="C415" s="11" t="s">
        <v>196</v>
      </c>
      <c r="D415" s="57">
        <v>431940</v>
      </c>
      <c r="E415" s="12" t="s">
        <v>150</v>
      </c>
      <c r="F415" s="14">
        <v>16211</v>
      </c>
      <c r="G415" s="14">
        <f>VLOOKUP(B415,Indicadores_Exportacao!$A$8:$H$28,6,FALSE)</f>
        <v>0</v>
      </c>
      <c r="H415" s="111" t="e">
        <f>#REF!</f>
        <v>#REF!</v>
      </c>
      <c r="I415" s="111" t="e">
        <f>#REF!</f>
        <v>#REF!</v>
      </c>
      <c r="J415" s="11" t="e">
        <f>#REF!</f>
        <v>#REF!</v>
      </c>
      <c r="K415" s="11" t="e">
        <f>#REF!</f>
        <v>#REF!</v>
      </c>
      <c r="L415" s="112" t="e">
        <f t="shared" si="6"/>
        <v>#REF!</v>
      </c>
    </row>
    <row r="416" spans="1:12" x14ac:dyDescent="0.25">
      <c r="A416" s="43" t="s">
        <v>4</v>
      </c>
      <c r="B416" s="29" t="s">
        <v>571</v>
      </c>
      <c r="C416" s="11" t="s">
        <v>486</v>
      </c>
      <c r="D416" s="57">
        <v>431950</v>
      </c>
      <c r="E416" s="12" t="s">
        <v>149</v>
      </c>
      <c r="F416" s="14">
        <v>23931</v>
      </c>
      <c r="G416" s="14">
        <f>VLOOKUP(B416,Indicadores_Exportacao!$A$8:$H$28,6,FALSE)</f>
        <v>0</v>
      </c>
      <c r="H416" s="111" t="e">
        <f>#REF!</f>
        <v>#REF!</v>
      </c>
      <c r="I416" s="111" t="e">
        <f>#REF!</f>
        <v>#REF!</v>
      </c>
      <c r="J416" s="11" t="e">
        <f>#REF!</f>
        <v>#REF!</v>
      </c>
      <c r="K416" s="11" t="e">
        <f>#REF!</f>
        <v>#REF!</v>
      </c>
      <c r="L416" s="112" t="e">
        <f t="shared" si="6"/>
        <v>#REF!</v>
      </c>
    </row>
    <row r="417" spans="1:12" x14ac:dyDescent="0.25">
      <c r="A417" s="43" t="s">
        <v>27</v>
      </c>
      <c r="B417" s="29" t="s">
        <v>644</v>
      </c>
      <c r="C417" s="11" t="s">
        <v>196</v>
      </c>
      <c r="D417" s="57">
        <v>431960</v>
      </c>
      <c r="E417" s="12" t="s">
        <v>148</v>
      </c>
      <c r="F417" s="14">
        <v>22965</v>
      </c>
      <c r="G417" s="14">
        <f>VLOOKUP(B417,Indicadores_Exportacao!$A$8:$H$28,6,FALSE)</f>
        <v>0</v>
      </c>
      <c r="H417" s="111" t="e">
        <f>#REF!</f>
        <v>#REF!</v>
      </c>
      <c r="I417" s="111" t="e">
        <f>#REF!</f>
        <v>#REF!</v>
      </c>
      <c r="J417" s="11" t="e">
        <f>#REF!</f>
        <v>#REF!</v>
      </c>
      <c r="K417" s="11" t="e">
        <f>#REF!</f>
        <v>#REF!</v>
      </c>
      <c r="L417" s="112" t="e">
        <f t="shared" si="6"/>
        <v>#REF!</v>
      </c>
    </row>
    <row r="418" spans="1:12" x14ac:dyDescent="0.25">
      <c r="A418" s="43" t="s">
        <v>17</v>
      </c>
      <c r="B418" s="29" t="s">
        <v>557</v>
      </c>
      <c r="C418" s="11" t="s">
        <v>418</v>
      </c>
      <c r="D418" s="57">
        <v>431970</v>
      </c>
      <c r="E418" s="12" t="s">
        <v>147</v>
      </c>
      <c r="F418" s="14">
        <v>3629</v>
      </c>
      <c r="G418" s="14">
        <f>VLOOKUP(B418,Indicadores_Exportacao!$A$8:$H$28,6,FALSE)</f>
        <v>0</v>
      </c>
      <c r="H418" s="111" t="e">
        <f>#REF!</f>
        <v>#REF!</v>
      </c>
      <c r="I418" s="111" t="e">
        <f>#REF!</f>
        <v>#REF!</v>
      </c>
      <c r="J418" s="11" t="e">
        <f>#REF!</f>
        <v>#REF!</v>
      </c>
      <c r="K418" s="11" t="e">
        <f>#REF!</f>
        <v>#REF!</v>
      </c>
      <c r="L418" s="112" t="e">
        <f t="shared" si="6"/>
        <v>#REF!</v>
      </c>
    </row>
    <row r="419" spans="1:12" x14ac:dyDescent="0.25">
      <c r="A419" s="43" t="s">
        <v>8</v>
      </c>
      <c r="B419" s="29" t="s">
        <v>650</v>
      </c>
      <c r="C419" s="11" t="s">
        <v>334</v>
      </c>
      <c r="D419" s="57">
        <v>431971</v>
      </c>
      <c r="E419" s="12" t="s">
        <v>146</v>
      </c>
      <c r="F419" s="14">
        <v>2352</v>
      </c>
      <c r="G419" s="14">
        <f>VLOOKUP(B419,Indicadores_Exportacao!$A$8:$H$28,6,FALSE)</f>
        <v>0</v>
      </c>
      <c r="H419" s="111" t="e">
        <f>#REF!</f>
        <v>#REF!</v>
      </c>
      <c r="I419" s="111" t="e">
        <f>#REF!</f>
        <v>#REF!</v>
      </c>
      <c r="J419" s="11" t="e">
        <f>#REF!</f>
        <v>#REF!</v>
      </c>
      <c r="K419" s="11" t="e">
        <f>#REF!</f>
        <v>#REF!</v>
      </c>
      <c r="L419" s="112" t="e">
        <f t="shared" si="6"/>
        <v>#REF!</v>
      </c>
    </row>
    <row r="420" spans="1:12" x14ac:dyDescent="0.25">
      <c r="A420" s="43" t="s">
        <v>12</v>
      </c>
      <c r="B420" s="29" t="s">
        <v>562</v>
      </c>
      <c r="C420" s="11" t="s">
        <v>364</v>
      </c>
      <c r="D420" s="57">
        <v>431973</v>
      </c>
      <c r="E420" s="12" t="s">
        <v>145</v>
      </c>
      <c r="F420" s="14">
        <v>2997</v>
      </c>
      <c r="G420" s="14">
        <f>VLOOKUP(B420,Indicadores_Exportacao!$A$8:$H$28,6,FALSE)</f>
        <v>0</v>
      </c>
      <c r="H420" s="111" t="e">
        <f>#REF!</f>
        <v>#REF!</v>
      </c>
      <c r="I420" s="111" t="e">
        <f>#REF!</f>
        <v>#REF!</v>
      </c>
      <c r="J420" s="11" t="e">
        <f>#REF!</f>
        <v>#REF!</v>
      </c>
      <c r="K420" s="11" t="e">
        <f>#REF!</f>
        <v>#REF!</v>
      </c>
      <c r="L420" s="112" t="e">
        <f t="shared" si="6"/>
        <v>#REF!</v>
      </c>
    </row>
    <row r="421" spans="1:12" x14ac:dyDescent="0.25">
      <c r="A421" s="43" t="s">
        <v>21</v>
      </c>
      <c r="B421" s="29" t="s">
        <v>649</v>
      </c>
      <c r="C421" s="11" t="s">
        <v>470</v>
      </c>
      <c r="D421" s="57">
        <v>431975</v>
      </c>
      <c r="E421" s="12" t="s">
        <v>144</v>
      </c>
      <c r="F421" s="14">
        <v>2290</v>
      </c>
      <c r="G421" s="14">
        <f>VLOOKUP(B421,Indicadores_Exportacao!$A$8:$H$28,6,FALSE)</f>
        <v>0</v>
      </c>
      <c r="H421" s="111" t="e">
        <f>#REF!</f>
        <v>#REF!</v>
      </c>
      <c r="I421" s="111" t="e">
        <f>#REF!</f>
        <v>#REF!</v>
      </c>
      <c r="J421" s="11" t="e">
        <f>#REF!</f>
        <v>#REF!</v>
      </c>
      <c r="K421" s="11" t="e">
        <f>#REF!</f>
        <v>#REF!</v>
      </c>
      <c r="L421" s="112" t="e">
        <f t="shared" si="6"/>
        <v>#REF!</v>
      </c>
    </row>
    <row r="422" spans="1:12" x14ac:dyDescent="0.25">
      <c r="A422" s="43" t="s">
        <v>27</v>
      </c>
      <c r="B422" s="29" t="s">
        <v>644</v>
      </c>
      <c r="C422" s="11" t="s">
        <v>196</v>
      </c>
      <c r="D422" s="57">
        <v>431980</v>
      </c>
      <c r="E422" s="12" t="s">
        <v>143</v>
      </c>
      <c r="F422" s="14">
        <v>8191</v>
      </c>
      <c r="G422" s="14">
        <f>VLOOKUP(B422,Indicadores_Exportacao!$A$8:$H$28,6,FALSE)</f>
        <v>0</v>
      </c>
      <c r="H422" s="111" t="e">
        <f>#REF!</f>
        <v>#REF!</v>
      </c>
      <c r="I422" s="111" t="e">
        <f>#REF!</f>
        <v>#REF!</v>
      </c>
      <c r="J422" s="11" t="e">
        <f>#REF!</f>
        <v>#REF!</v>
      </c>
      <c r="K422" s="11" t="e">
        <f>#REF!</f>
        <v>#REF!</v>
      </c>
      <c r="L422" s="112" t="e">
        <f t="shared" si="6"/>
        <v>#REF!</v>
      </c>
    </row>
    <row r="423" spans="1:12" x14ac:dyDescent="0.25">
      <c r="A423" s="43" t="s">
        <v>4</v>
      </c>
      <c r="B423" s="29" t="s">
        <v>573</v>
      </c>
      <c r="C423" s="11" t="s">
        <v>276</v>
      </c>
      <c r="D423" s="57">
        <v>431990</v>
      </c>
      <c r="E423" s="12" t="s">
        <v>142</v>
      </c>
      <c r="F423" s="14">
        <v>81192</v>
      </c>
      <c r="G423" s="14">
        <f>VLOOKUP(B423,Indicadores_Exportacao!$A$8:$H$28,6,FALSE)</f>
        <v>0</v>
      </c>
      <c r="H423" s="111" t="e">
        <f>#REF!</f>
        <v>#REF!</v>
      </c>
      <c r="I423" s="111" t="e">
        <f>#REF!</f>
        <v>#REF!</v>
      </c>
      <c r="J423" s="11" t="e">
        <f>#REF!</f>
        <v>#REF!</v>
      </c>
      <c r="K423" s="11" t="e">
        <f>#REF!</f>
        <v>#REF!</v>
      </c>
      <c r="L423" s="112" t="e">
        <f t="shared" si="6"/>
        <v>#REF!</v>
      </c>
    </row>
    <row r="424" spans="1:12" x14ac:dyDescent="0.25">
      <c r="A424" s="43" t="s">
        <v>4</v>
      </c>
      <c r="B424" s="29" t="s">
        <v>571</v>
      </c>
      <c r="C424" s="11" t="s">
        <v>486</v>
      </c>
      <c r="D424" s="57">
        <v>432000</v>
      </c>
      <c r="E424" s="12" t="s">
        <v>140</v>
      </c>
      <c r="F424" s="14">
        <v>147481</v>
      </c>
      <c r="G424" s="14">
        <f>VLOOKUP(B424,Indicadores_Exportacao!$A$8:$H$28,6,FALSE)</f>
        <v>0</v>
      </c>
      <c r="H424" s="111" t="e">
        <f>#REF!</f>
        <v>#REF!</v>
      </c>
      <c r="I424" s="111" t="e">
        <f>#REF!</f>
        <v>#REF!</v>
      </c>
      <c r="J424" s="11" t="e">
        <f>#REF!</f>
        <v>#REF!</v>
      </c>
      <c r="K424" s="11" t="e">
        <f>#REF!</f>
        <v>#REF!</v>
      </c>
      <c r="L424" s="112" t="e">
        <f t="shared" si="6"/>
        <v>#REF!</v>
      </c>
    </row>
    <row r="425" spans="1:12" x14ac:dyDescent="0.25">
      <c r="A425" s="59" t="s">
        <v>17</v>
      </c>
      <c r="B425" s="29" t="s">
        <v>646</v>
      </c>
      <c r="C425" s="10" t="s">
        <v>647</v>
      </c>
      <c r="D425" s="57">
        <v>432010</v>
      </c>
      <c r="E425" s="12" t="s">
        <v>138</v>
      </c>
      <c r="F425" s="14">
        <v>23438</v>
      </c>
      <c r="G425" s="14">
        <f>VLOOKUP(B425,Indicadores_Exportacao!$A$8:$H$28,6,FALSE)</f>
        <v>0</v>
      </c>
      <c r="H425" s="111" t="e">
        <f>#REF!</f>
        <v>#REF!</v>
      </c>
      <c r="I425" s="111" t="e">
        <f>#REF!</f>
        <v>#REF!</v>
      </c>
      <c r="J425" s="11" t="e">
        <f>#REF!</f>
        <v>#REF!</v>
      </c>
      <c r="K425" s="11" t="e">
        <f>#REF!</f>
        <v>#REF!</v>
      </c>
      <c r="L425" s="112" t="e">
        <f t="shared" si="6"/>
        <v>#REF!</v>
      </c>
    </row>
    <row r="426" spans="1:12" x14ac:dyDescent="0.25">
      <c r="A426" s="59" t="s">
        <v>17</v>
      </c>
      <c r="B426" s="29" t="s">
        <v>646</v>
      </c>
      <c r="C426" s="10" t="s">
        <v>647</v>
      </c>
      <c r="D426" s="57">
        <v>432020</v>
      </c>
      <c r="E426" s="12" t="s">
        <v>137</v>
      </c>
      <c r="F426" s="14">
        <v>11795</v>
      </c>
      <c r="G426" s="14">
        <f>VLOOKUP(B426,Indicadores_Exportacao!$A$8:$H$28,6,FALSE)</f>
        <v>0</v>
      </c>
      <c r="H426" s="111" t="e">
        <f>#REF!</f>
        <v>#REF!</v>
      </c>
      <c r="I426" s="111" t="e">
        <f>#REF!</f>
        <v>#REF!</v>
      </c>
      <c r="J426" s="11" t="e">
        <f>#REF!</f>
        <v>#REF!</v>
      </c>
      <c r="K426" s="11" t="e">
        <f>#REF!</f>
        <v>#REF!</v>
      </c>
      <c r="L426" s="112" t="e">
        <f t="shared" si="6"/>
        <v>#REF!</v>
      </c>
    </row>
    <row r="427" spans="1:12" x14ac:dyDescent="0.25">
      <c r="A427" s="43" t="s">
        <v>12</v>
      </c>
      <c r="B427" s="29" t="s">
        <v>562</v>
      </c>
      <c r="C427" s="11" t="s">
        <v>364</v>
      </c>
      <c r="D427" s="57">
        <v>432023</v>
      </c>
      <c r="E427" s="12" t="s">
        <v>136</v>
      </c>
      <c r="F427" s="14">
        <v>3089</v>
      </c>
      <c r="G427" s="14">
        <f>VLOOKUP(B427,Indicadores_Exportacao!$A$8:$H$28,6,FALSE)</f>
        <v>0</v>
      </c>
      <c r="H427" s="111" t="e">
        <f>#REF!</f>
        <v>#REF!</v>
      </c>
      <c r="I427" s="111" t="e">
        <f>#REF!</f>
        <v>#REF!</v>
      </c>
      <c r="J427" s="11" t="e">
        <f>#REF!</f>
        <v>#REF!</v>
      </c>
      <c r="K427" s="11" t="e">
        <f>#REF!</f>
        <v>#REF!</v>
      </c>
      <c r="L427" s="112" t="e">
        <f t="shared" si="6"/>
        <v>#REF!</v>
      </c>
    </row>
    <row r="428" spans="1:12" x14ac:dyDescent="0.25">
      <c r="A428" s="43" t="s">
        <v>8</v>
      </c>
      <c r="B428" s="29" t="s">
        <v>541</v>
      </c>
      <c r="C428" s="11" t="s">
        <v>505</v>
      </c>
      <c r="D428" s="57">
        <v>432026</v>
      </c>
      <c r="E428" s="12" t="s">
        <v>134</v>
      </c>
      <c r="F428" s="14">
        <v>7019</v>
      </c>
      <c r="G428" s="14">
        <f>VLOOKUP(B428,Indicadores_Exportacao!$A$8:$H$28,6,FALSE)</f>
        <v>0</v>
      </c>
      <c r="H428" s="111" t="e">
        <f>#REF!</f>
        <v>#REF!</v>
      </c>
      <c r="I428" s="111" t="e">
        <f>#REF!</f>
        <v>#REF!</v>
      </c>
      <c r="J428" s="11" t="e">
        <f>#REF!</f>
        <v>#REF!</v>
      </c>
      <c r="K428" s="11" t="e">
        <f>#REF!</f>
        <v>#REF!</v>
      </c>
      <c r="L428" s="112" t="e">
        <f t="shared" si="6"/>
        <v>#REF!</v>
      </c>
    </row>
    <row r="429" spans="1:12" x14ac:dyDescent="0.25">
      <c r="A429" s="43" t="s">
        <v>12</v>
      </c>
      <c r="B429" s="29" t="s">
        <v>564</v>
      </c>
      <c r="C429" s="11" t="s">
        <v>441</v>
      </c>
      <c r="D429" s="57">
        <v>432030</v>
      </c>
      <c r="E429" s="12" t="s">
        <v>133</v>
      </c>
      <c r="F429" s="14">
        <v>5249</v>
      </c>
      <c r="G429" s="14">
        <f>VLOOKUP(B429,Indicadores_Exportacao!$A$8:$H$28,6,FALSE)</f>
        <v>0</v>
      </c>
      <c r="H429" s="111" t="e">
        <f>#REF!</f>
        <v>#REF!</v>
      </c>
      <c r="I429" s="111" t="e">
        <f>#REF!</f>
        <v>#REF!</v>
      </c>
      <c r="J429" s="11" t="e">
        <f>#REF!</f>
        <v>#REF!</v>
      </c>
      <c r="K429" s="11" t="e">
        <f>#REF!</f>
        <v>#REF!</v>
      </c>
      <c r="L429" s="112" t="e">
        <f t="shared" si="6"/>
        <v>#REF!</v>
      </c>
    </row>
    <row r="430" spans="1:12" x14ac:dyDescent="0.25">
      <c r="A430" s="43" t="s">
        <v>12</v>
      </c>
      <c r="B430" s="29" t="s">
        <v>560</v>
      </c>
      <c r="C430" s="11" t="s">
        <v>194</v>
      </c>
      <c r="D430" s="57">
        <v>432032</v>
      </c>
      <c r="E430" s="12" t="s">
        <v>132</v>
      </c>
      <c r="F430" s="14">
        <v>2891</v>
      </c>
      <c r="G430" s="14">
        <f>VLOOKUP(B430,Indicadores_Exportacao!$A$8:$H$28,6,FALSE)</f>
        <v>0</v>
      </c>
      <c r="H430" s="111" t="e">
        <f>#REF!</f>
        <v>#REF!</v>
      </c>
      <c r="I430" s="111" t="e">
        <f>#REF!</f>
        <v>#REF!</v>
      </c>
      <c r="J430" s="11" t="e">
        <f>#REF!</f>
        <v>#REF!</v>
      </c>
      <c r="K430" s="11" t="e">
        <f>#REF!</f>
        <v>#REF!</v>
      </c>
      <c r="L430" s="112" t="e">
        <f t="shared" si="6"/>
        <v>#REF!</v>
      </c>
    </row>
    <row r="431" spans="1:12" x14ac:dyDescent="0.25">
      <c r="A431" s="43" t="s">
        <v>4</v>
      </c>
      <c r="B431" s="29" t="s">
        <v>726</v>
      </c>
      <c r="C431" s="11" t="s">
        <v>236</v>
      </c>
      <c r="D431" s="57">
        <v>432035</v>
      </c>
      <c r="E431" s="12" t="s">
        <v>131</v>
      </c>
      <c r="F431" s="14">
        <v>5301</v>
      </c>
      <c r="G431" s="14">
        <f>VLOOKUP(B431,Indicadores_Exportacao!$A$8:$H$28,6,FALSE)</f>
        <v>0</v>
      </c>
      <c r="H431" s="111" t="e">
        <f>#REF!</f>
        <v>#REF!</v>
      </c>
      <c r="I431" s="111" t="e">
        <f>#REF!</f>
        <v>#REF!</v>
      </c>
      <c r="J431" s="11" t="e">
        <f>#REF!</f>
        <v>#REF!</v>
      </c>
      <c r="K431" s="11" t="e">
        <f>#REF!</f>
        <v>#REF!</v>
      </c>
      <c r="L431" s="112" t="e">
        <f t="shared" si="6"/>
        <v>#REF!</v>
      </c>
    </row>
    <row r="432" spans="1:12" x14ac:dyDescent="0.25">
      <c r="A432" s="43" t="s">
        <v>17</v>
      </c>
      <c r="B432" s="29" t="s">
        <v>648</v>
      </c>
      <c r="C432" s="11" t="s">
        <v>259</v>
      </c>
      <c r="D432" s="57">
        <v>432040</v>
      </c>
      <c r="E432" s="12" t="s">
        <v>130</v>
      </c>
      <c r="F432" s="14">
        <v>16534</v>
      </c>
      <c r="G432" s="14">
        <f>VLOOKUP(B432,Indicadores_Exportacao!$A$8:$H$28,6,FALSE)</f>
        <v>0</v>
      </c>
      <c r="H432" s="111" t="e">
        <f>#REF!</f>
        <v>#REF!</v>
      </c>
      <c r="I432" s="111" t="e">
        <f>#REF!</f>
        <v>#REF!</v>
      </c>
      <c r="J432" s="11" t="e">
        <f>#REF!</f>
        <v>#REF!</v>
      </c>
      <c r="K432" s="11" t="e">
        <f>#REF!</f>
        <v>#REF!</v>
      </c>
      <c r="L432" s="112" t="e">
        <f t="shared" si="6"/>
        <v>#REF!</v>
      </c>
    </row>
    <row r="433" spans="1:12" x14ac:dyDescent="0.25">
      <c r="A433" s="43" t="s">
        <v>8</v>
      </c>
      <c r="B433" s="29" t="s">
        <v>650</v>
      </c>
      <c r="C433" s="11" t="s">
        <v>334</v>
      </c>
      <c r="D433" s="57">
        <v>432045</v>
      </c>
      <c r="E433" s="12" t="s">
        <v>129</v>
      </c>
      <c r="F433" s="14">
        <v>2173</v>
      </c>
      <c r="G433" s="14">
        <f>VLOOKUP(B433,Indicadores_Exportacao!$A$8:$H$28,6,FALSE)</f>
        <v>0</v>
      </c>
      <c r="H433" s="111" t="e">
        <f>#REF!</f>
        <v>#REF!</v>
      </c>
      <c r="I433" s="111" t="e">
        <f>#REF!</f>
        <v>#REF!</v>
      </c>
      <c r="J433" s="11" t="e">
        <f>#REF!</f>
        <v>#REF!</v>
      </c>
      <c r="K433" s="11" t="e">
        <f>#REF!</f>
        <v>#REF!</v>
      </c>
      <c r="L433" s="112" t="e">
        <f t="shared" si="6"/>
        <v>#REF!</v>
      </c>
    </row>
    <row r="434" spans="1:12" x14ac:dyDescent="0.25">
      <c r="A434" s="43" t="s">
        <v>17</v>
      </c>
      <c r="B434" s="29" t="s">
        <v>648</v>
      </c>
      <c r="C434" s="11" t="s">
        <v>259</v>
      </c>
      <c r="D434" s="57">
        <v>432050</v>
      </c>
      <c r="E434" s="12" t="s">
        <v>128</v>
      </c>
      <c r="F434" s="14">
        <v>6195</v>
      </c>
      <c r="G434" s="14">
        <f>VLOOKUP(B434,Indicadores_Exportacao!$A$8:$H$28,6,FALSE)</f>
        <v>0</v>
      </c>
      <c r="H434" s="111" t="e">
        <f>#REF!</f>
        <v>#REF!</v>
      </c>
      <c r="I434" s="111" t="e">
        <f>#REF!</f>
        <v>#REF!</v>
      </c>
      <c r="J434" s="11" t="e">
        <f>#REF!</f>
        <v>#REF!</v>
      </c>
      <c r="K434" s="11" t="e">
        <f>#REF!</f>
        <v>#REF!</v>
      </c>
      <c r="L434" s="112" t="e">
        <f t="shared" si="6"/>
        <v>#REF!</v>
      </c>
    </row>
    <row r="435" spans="1:12" x14ac:dyDescent="0.25">
      <c r="A435" s="43" t="s">
        <v>4</v>
      </c>
      <c r="B435" s="29" t="s">
        <v>726</v>
      </c>
      <c r="C435" s="11" t="s">
        <v>236</v>
      </c>
      <c r="D435" s="57">
        <v>432055</v>
      </c>
      <c r="E435" s="12" t="s">
        <v>127</v>
      </c>
      <c r="F435" s="14">
        <v>6225</v>
      </c>
      <c r="G435" s="14">
        <f>VLOOKUP(B435,Indicadores_Exportacao!$A$8:$H$28,6,FALSE)</f>
        <v>0</v>
      </c>
      <c r="H435" s="111" t="e">
        <f>#REF!</f>
        <v>#REF!</v>
      </c>
      <c r="I435" s="111" t="e">
        <f>#REF!</f>
        <v>#REF!</v>
      </c>
      <c r="J435" s="11" t="e">
        <f>#REF!</f>
        <v>#REF!</v>
      </c>
      <c r="K435" s="11" t="e">
        <f>#REF!</f>
        <v>#REF!</v>
      </c>
      <c r="L435" s="112" t="e">
        <f t="shared" si="6"/>
        <v>#REF!</v>
      </c>
    </row>
    <row r="436" spans="1:12" x14ac:dyDescent="0.25">
      <c r="A436" s="43" t="s">
        <v>12</v>
      </c>
      <c r="B436" s="29" t="s">
        <v>566</v>
      </c>
      <c r="C436" s="11" t="s">
        <v>188</v>
      </c>
      <c r="D436" s="57">
        <v>432057</v>
      </c>
      <c r="E436" s="12" t="s">
        <v>126</v>
      </c>
      <c r="F436" s="14">
        <v>2156</v>
      </c>
      <c r="G436" s="14">
        <f>VLOOKUP(B436,Indicadores_Exportacao!$A$8:$H$28,6,FALSE)</f>
        <v>0</v>
      </c>
      <c r="H436" s="111" t="e">
        <f>#REF!</f>
        <v>#REF!</v>
      </c>
      <c r="I436" s="111" t="e">
        <f>#REF!</f>
        <v>#REF!</v>
      </c>
      <c r="J436" s="11" t="e">
        <f>#REF!</f>
        <v>#REF!</v>
      </c>
      <c r="K436" s="11" t="e">
        <f>#REF!</f>
        <v>#REF!</v>
      </c>
      <c r="L436" s="112" t="e">
        <f t="shared" si="6"/>
        <v>#REF!</v>
      </c>
    </row>
    <row r="437" spans="1:12" x14ac:dyDescent="0.25">
      <c r="A437" s="43" t="s">
        <v>17</v>
      </c>
      <c r="B437" s="29" t="s">
        <v>557</v>
      </c>
      <c r="C437" s="11" t="s">
        <v>418</v>
      </c>
      <c r="D437" s="57">
        <v>432060</v>
      </c>
      <c r="E437" s="12" t="s">
        <v>125</v>
      </c>
      <c r="F437" s="14">
        <v>3841</v>
      </c>
      <c r="G437" s="14">
        <f>VLOOKUP(B437,Indicadores_Exportacao!$A$8:$H$28,6,FALSE)</f>
        <v>0</v>
      </c>
      <c r="H437" s="111" t="e">
        <f>#REF!</f>
        <v>#REF!</v>
      </c>
      <c r="I437" s="111" t="e">
        <f>#REF!</f>
        <v>#REF!</v>
      </c>
      <c r="J437" s="11" t="e">
        <f>#REF!</f>
        <v>#REF!</v>
      </c>
      <c r="K437" s="11" t="e">
        <f>#REF!</f>
        <v>#REF!</v>
      </c>
      <c r="L437" s="112" t="e">
        <f t="shared" si="6"/>
        <v>#REF!</v>
      </c>
    </row>
    <row r="438" spans="1:12" x14ac:dyDescent="0.25">
      <c r="A438" s="43" t="s">
        <v>27</v>
      </c>
      <c r="B438" s="29" t="s">
        <v>644</v>
      </c>
      <c r="C438" s="11" t="s">
        <v>196</v>
      </c>
      <c r="D438" s="57">
        <v>432065</v>
      </c>
      <c r="E438" s="12" t="s">
        <v>124</v>
      </c>
      <c r="F438" s="14">
        <v>2501</v>
      </c>
      <c r="G438" s="14">
        <f>VLOOKUP(B438,Indicadores_Exportacao!$A$8:$H$28,6,FALSE)</f>
        <v>0</v>
      </c>
      <c r="H438" s="111" t="e">
        <f>#REF!</f>
        <v>#REF!</v>
      </c>
      <c r="I438" s="111" t="e">
        <f>#REF!</f>
        <v>#REF!</v>
      </c>
      <c r="J438" s="11" t="e">
        <f>#REF!</f>
        <v>#REF!</v>
      </c>
      <c r="K438" s="11" t="e">
        <f>#REF!</f>
        <v>#REF!</v>
      </c>
      <c r="L438" s="112" t="e">
        <f t="shared" si="6"/>
        <v>#REF!</v>
      </c>
    </row>
    <row r="439" spans="1:12" x14ac:dyDescent="0.25">
      <c r="A439" s="43" t="s">
        <v>8</v>
      </c>
      <c r="B439" s="29" t="s">
        <v>539</v>
      </c>
      <c r="C439" s="11" t="s">
        <v>198</v>
      </c>
      <c r="D439" s="57">
        <v>432067</v>
      </c>
      <c r="E439" s="12" t="s">
        <v>123</v>
      </c>
      <c r="F439" s="14">
        <v>9748</v>
      </c>
      <c r="G439" s="14">
        <f>VLOOKUP(B439,Indicadores_Exportacao!$A$8:$H$28,6,FALSE)</f>
        <v>0</v>
      </c>
      <c r="H439" s="111" t="e">
        <f>#REF!</f>
        <v>#REF!</v>
      </c>
      <c r="I439" s="111" t="e">
        <f>#REF!</f>
        <v>#REF!</v>
      </c>
      <c r="J439" s="11" t="e">
        <f>#REF!</f>
        <v>#REF!</v>
      </c>
      <c r="K439" s="11" t="e">
        <f>#REF!</f>
        <v>#REF!</v>
      </c>
      <c r="L439" s="112" t="e">
        <f t="shared" si="6"/>
        <v>#REF!</v>
      </c>
    </row>
    <row r="440" spans="1:12" x14ac:dyDescent="0.25">
      <c r="A440" s="43" t="s">
        <v>8</v>
      </c>
      <c r="B440" s="29" t="s">
        <v>541</v>
      </c>
      <c r="C440" s="11" t="s">
        <v>505</v>
      </c>
      <c r="D440" s="57">
        <v>432070</v>
      </c>
      <c r="E440" s="12" t="s">
        <v>122</v>
      </c>
      <c r="F440" s="14">
        <v>14833</v>
      </c>
      <c r="G440" s="14">
        <f>VLOOKUP(B440,Indicadores_Exportacao!$A$8:$H$28,6,FALSE)</f>
        <v>0</v>
      </c>
      <c r="H440" s="111" t="e">
        <f>#REF!</f>
        <v>#REF!</v>
      </c>
      <c r="I440" s="111" t="e">
        <f>#REF!</f>
        <v>#REF!</v>
      </c>
      <c r="J440" s="11" t="e">
        <f>#REF!</f>
        <v>#REF!</v>
      </c>
      <c r="K440" s="11" t="e">
        <f>#REF!</f>
        <v>#REF!</v>
      </c>
      <c r="L440" s="112" t="e">
        <f t="shared" si="6"/>
        <v>#REF!</v>
      </c>
    </row>
    <row r="441" spans="1:12" x14ac:dyDescent="0.25">
      <c r="A441" s="43" t="s">
        <v>17</v>
      </c>
      <c r="B441" s="29" t="s">
        <v>648</v>
      </c>
      <c r="C441" s="11" t="s">
        <v>259</v>
      </c>
      <c r="D441" s="57">
        <v>432080</v>
      </c>
      <c r="E441" s="12" t="s">
        <v>120</v>
      </c>
      <c r="F441" s="14">
        <v>30566</v>
      </c>
      <c r="G441" s="14">
        <f>VLOOKUP(B441,Indicadores_Exportacao!$A$8:$H$28,6,FALSE)</f>
        <v>0</v>
      </c>
      <c r="H441" s="111" t="e">
        <f>#REF!</f>
        <v>#REF!</v>
      </c>
      <c r="I441" s="111" t="e">
        <f>#REF!</f>
        <v>#REF!</v>
      </c>
      <c r="J441" s="11" t="e">
        <f>#REF!</f>
        <v>#REF!</v>
      </c>
      <c r="K441" s="11" t="e">
        <f>#REF!</f>
        <v>#REF!</v>
      </c>
      <c r="L441" s="112" t="e">
        <f t="shared" si="6"/>
        <v>#REF!</v>
      </c>
    </row>
    <row r="442" spans="1:12" x14ac:dyDescent="0.25">
      <c r="A442" s="43" t="s">
        <v>4</v>
      </c>
      <c r="B442" s="29" t="s">
        <v>571</v>
      </c>
      <c r="C442" s="11" t="s">
        <v>486</v>
      </c>
      <c r="D442" s="57">
        <v>432085</v>
      </c>
      <c r="E442" s="12" t="s">
        <v>119</v>
      </c>
      <c r="F442" s="14">
        <v>4816</v>
      </c>
      <c r="G442" s="14">
        <f>VLOOKUP(B442,Indicadores_Exportacao!$A$8:$H$28,6,FALSE)</f>
        <v>0</v>
      </c>
      <c r="H442" s="111" t="e">
        <f>#REF!</f>
        <v>#REF!</v>
      </c>
      <c r="I442" s="111" t="e">
        <f>#REF!</f>
        <v>#REF!</v>
      </c>
      <c r="J442" s="11" t="e">
        <f>#REF!</f>
        <v>#REF!</v>
      </c>
      <c r="K442" s="11" t="e">
        <f>#REF!</f>
        <v>#REF!</v>
      </c>
      <c r="L442" s="112" t="e">
        <f t="shared" si="6"/>
        <v>#REF!</v>
      </c>
    </row>
    <row r="443" spans="1:12" x14ac:dyDescent="0.25">
      <c r="A443" s="43" t="s">
        <v>17</v>
      </c>
      <c r="B443" s="29" t="s">
        <v>648</v>
      </c>
      <c r="C443" s="11" t="s">
        <v>259</v>
      </c>
      <c r="D443" s="57">
        <v>432090</v>
      </c>
      <c r="E443" s="12" t="s">
        <v>118</v>
      </c>
      <c r="F443" s="14">
        <v>23776</v>
      </c>
      <c r="G443" s="14">
        <f>VLOOKUP(B443,Indicadores_Exportacao!$A$8:$H$28,6,FALSE)</f>
        <v>0</v>
      </c>
      <c r="H443" s="111" t="e">
        <f>#REF!</f>
        <v>#REF!</v>
      </c>
      <c r="I443" s="111" t="e">
        <f>#REF!</f>
        <v>#REF!</v>
      </c>
      <c r="J443" s="11" t="e">
        <f>#REF!</f>
        <v>#REF!</v>
      </c>
      <c r="K443" s="11" t="e">
        <f>#REF!</f>
        <v>#REF!</v>
      </c>
      <c r="L443" s="112" t="e">
        <f t="shared" si="6"/>
        <v>#REF!</v>
      </c>
    </row>
    <row r="444" spans="1:12" x14ac:dyDescent="0.25">
      <c r="A444" s="43" t="s">
        <v>17</v>
      </c>
      <c r="B444" s="29" t="s">
        <v>648</v>
      </c>
      <c r="C444" s="11" t="s">
        <v>259</v>
      </c>
      <c r="D444" s="57">
        <v>432100</v>
      </c>
      <c r="E444" s="12" t="s">
        <v>117</v>
      </c>
      <c r="F444" s="14">
        <v>11139</v>
      </c>
      <c r="G444" s="14">
        <f>VLOOKUP(B444,Indicadores_Exportacao!$A$8:$H$28,6,FALSE)</f>
        <v>0</v>
      </c>
      <c r="H444" s="111" t="e">
        <f>#REF!</f>
        <v>#REF!</v>
      </c>
      <c r="I444" s="111" t="e">
        <f>#REF!</f>
        <v>#REF!</v>
      </c>
      <c r="J444" s="11" t="e">
        <f>#REF!</f>
        <v>#REF!</v>
      </c>
      <c r="K444" s="11" t="e">
        <f>#REF!</f>
        <v>#REF!</v>
      </c>
      <c r="L444" s="112" t="e">
        <f t="shared" si="6"/>
        <v>#REF!</v>
      </c>
    </row>
    <row r="445" spans="1:12" x14ac:dyDescent="0.25">
      <c r="A445" s="43" t="s">
        <v>4</v>
      </c>
      <c r="B445" s="29" t="s">
        <v>726</v>
      </c>
      <c r="C445" s="11" t="s">
        <v>236</v>
      </c>
      <c r="D445" s="57">
        <v>432110</v>
      </c>
      <c r="E445" s="12" t="s">
        <v>115</v>
      </c>
      <c r="F445" s="14">
        <v>16654</v>
      </c>
      <c r="G445" s="14">
        <f>VLOOKUP(B445,Indicadores_Exportacao!$A$8:$H$28,6,FALSE)</f>
        <v>0</v>
      </c>
      <c r="H445" s="111" t="e">
        <f>#REF!</f>
        <v>#REF!</v>
      </c>
      <c r="I445" s="111" t="e">
        <f>#REF!</f>
        <v>#REF!</v>
      </c>
      <c r="J445" s="11" t="e">
        <f>#REF!</f>
        <v>#REF!</v>
      </c>
      <c r="K445" s="11" t="e">
        <f>#REF!</f>
        <v>#REF!</v>
      </c>
      <c r="L445" s="112" t="e">
        <f t="shared" si="6"/>
        <v>#REF!</v>
      </c>
    </row>
    <row r="446" spans="1:12" x14ac:dyDescent="0.25">
      <c r="A446" s="43" t="s">
        <v>4</v>
      </c>
      <c r="B446" s="29" t="s">
        <v>575</v>
      </c>
      <c r="C446" s="11" t="s">
        <v>112</v>
      </c>
      <c r="D446" s="57">
        <v>432120</v>
      </c>
      <c r="E446" s="12" t="s">
        <v>112</v>
      </c>
      <c r="F446" s="14">
        <v>58709</v>
      </c>
      <c r="G446" s="14">
        <f>VLOOKUP(B446,Indicadores_Exportacao!$A$8:$H$28,6,FALSE)</f>
        <v>0</v>
      </c>
      <c r="H446" s="111" t="e">
        <f>#REF!</f>
        <v>#REF!</v>
      </c>
      <c r="I446" s="111" t="e">
        <f>#REF!</f>
        <v>#REF!</v>
      </c>
      <c r="J446" s="11" t="e">
        <f>#REF!</f>
        <v>#REF!</v>
      </c>
      <c r="K446" s="11" t="e">
        <f>#REF!</f>
        <v>#REF!</v>
      </c>
      <c r="L446" s="112" t="e">
        <f t="shared" si="6"/>
        <v>#REF!</v>
      </c>
    </row>
    <row r="447" spans="1:12" x14ac:dyDescent="0.25">
      <c r="A447" s="43" t="s">
        <v>8</v>
      </c>
      <c r="B447" s="29" t="s">
        <v>650</v>
      </c>
      <c r="C447" s="11" t="s">
        <v>334</v>
      </c>
      <c r="D447" s="58">
        <v>432130</v>
      </c>
      <c r="E447" s="12" t="s">
        <v>111</v>
      </c>
      <c r="F447" s="14">
        <v>26877</v>
      </c>
      <c r="G447" s="14">
        <f>VLOOKUP(B447,Indicadores_Exportacao!$A$8:$H$28,6,FALSE)</f>
        <v>0</v>
      </c>
      <c r="H447" s="111" t="e">
        <f>#REF!</f>
        <v>#REF!</v>
      </c>
      <c r="I447" s="111" t="e">
        <f>#REF!</f>
        <v>#REF!</v>
      </c>
      <c r="J447" s="11" t="e">
        <f>#REF!</f>
        <v>#REF!</v>
      </c>
      <c r="K447" s="11" t="e">
        <f>#REF!</f>
        <v>#REF!</v>
      </c>
      <c r="L447" s="112" t="e">
        <f t="shared" si="6"/>
        <v>#REF!</v>
      </c>
    </row>
    <row r="448" spans="1:12" x14ac:dyDescent="0.25">
      <c r="A448" s="59" t="s">
        <v>17</v>
      </c>
      <c r="B448" s="29" t="s">
        <v>646</v>
      </c>
      <c r="C448" s="10" t="s">
        <v>647</v>
      </c>
      <c r="D448" s="57">
        <v>432132</v>
      </c>
      <c r="E448" s="12" t="s">
        <v>110</v>
      </c>
      <c r="F448" s="14">
        <v>3155</v>
      </c>
      <c r="G448" s="14">
        <f>VLOOKUP(B448,Indicadores_Exportacao!$A$8:$H$28,6,FALSE)</f>
        <v>0</v>
      </c>
      <c r="H448" s="111" t="e">
        <f>#REF!</f>
        <v>#REF!</v>
      </c>
      <c r="I448" s="111" t="e">
        <f>#REF!</f>
        <v>#REF!</v>
      </c>
      <c r="J448" s="11" t="e">
        <f>#REF!</f>
        <v>#REF!</v>
      </c>
      <c r="K448" s="11" t="e">
        <f>#REF!</f>
        <v>#REF!</v>
      </c>
      <c r="L448" s="112" t="e">
        <f t="shared" si="6"/>
        <v>#REF!</v>
      </c>
    </row>
    <row r="449" spans="1:12" x14ac:dyDescent="0.25">
      <c r="A449" s="43" t="s">
        <v>4</v>
      </c>
      <c r="B449" s="29" t="s">
        <v>645</v>
      </c>
      <c r="C449" s="11" t="s">
        <v>483</v>
      </c>
      <c r="D449" s="57">
        <v>432135</v>
      </c>
      <c r="E449" s="12" t="s">
        <v>109</v>
      </c>
      <c r="F449" s="14">
        <v>5663</v>
      </c>
      <c r="G449" s="14">
        <f>VLOOKUP(B449,Indicadores_Exportacao!$A$8:$H$28,6,FALSE)</f>
        <v>0</v>
      </c>
      <c r="H449" s="111" t="e">
        <f>#REF!</f>
        <v>#REF!</v>
      </c>
      <c r="I449" s="111" t="e">
        <f>#REF!</f>
        <v>#REF!</v>
      </c>
      <c r="J449" s="11" t="e">
        <f>#REF!</f>
        <v>#REF!</v>
      </c>
      <c r="K449" s="11" t="e">
        <f>#REF!</f>
        <v>#REF!</v>
      </c>
      <c r="L449" s="112" t="e">
        <f t="shared" si="6"/>
        <v>#REF!</v>
      </c>
    </row>
    <row r="450" spans="1:12" x14ac:dyDescent="0.25">
      <c r="A450" s="59" t="s">
        <v>17</v>
      </c>
      <c r="B450" s="29" t="s">
        <v>646</v>
      </c>
      <c r="C450" s="10" t="s">
        <v>647</v>
      </c>
      <c r="D450" s="57">
        <v>432140</v>
      </c>
      <c r="E450" s="12" t="s">
        <v>108</v>
      </c>
      <c r="F450" s="14">
        <v>14142</v>
      </c>
      <c r="G450" s="14">
        <f>VLOOKUP(B450,Indicadores_Exportacao!$A$8:$H$28,6,FALSE)</f>
        <v>0</v>
      </c>
      <c r="H450" s="111" t="e">
        <f>#REF!</f>
        <v>#REF!</v>
      </c>
      <c r="I450" s="111" t="e">
        <f>#REF!</f>
        <v>#REF!</v>
      </c>
      <c r="J450" s="11" t="e">
        <f>#REF!</f>
        <v>#REF!</v>
      </c>
      <c r="K450" s="11" t="e">
        <f>#REF!</f>
        <v>#REF!</v>
      </c>
      <c r="L450" s="112" t="e">
        <f t="shared" si="6"/>
        <v>#REF!</v>
      </c>
    </row>
    <row r="451" spans="1:12" x14ac:dyDescent="0.25">
      <c r="A451" s="43" t="s">
        <v>4</v>
      </c>
      <c r="B451" s="29" t="s">
        <v>645</v>
      </c>
      <c r="C451" s="11" t="s">
        <v>483</v>
      </c>
      <c r="D451" s="57">
        <v>432143</v>
      </c>
      <c r="E451" s="12" t="s">
        <v>107</v>
      </c>
      <c r="F451" s="14">
        <v>11170</v>
      </c>
      <c r="G451" s="14">
        <f>VLOOKUP(B451,Indicadores_Exportacao!$A$8:$H$28,6,FALSE)</f>
        <v>0</v>
      </c>
      <c r="H451" s="111" t="e">
        <f>#REF!</f>
        <v>#REF!</v>
      </c>
      <c r="I451" s="111" t="e">
        <f>#REF!</f>
        <v>#REF!</v>
      </c>
      <c r="J451" s="11" t="e">
        <f>#REF!</f>
        <v>#REF!</v>
      </c>
      <c r="K451" s="11" t="e">
        <f>#REF!</f>
        <v>#REF!</v>
      </c>
      <c r="L451" s="112" t="e">
        <f t="shared" si="6"/>
        <v>#REF!</v>
      </c>
    </row>
    <row r="452" spans="1:12" x14ac:dyDescent="0.25">
      <c r="A452" s="43" t="s">
        <v>8</v>
      </c>
      <c r="B452" s="29" t="s">
        <v>650</v>
      </c>
      <c r="C452" s="11" t="s">
        <v>334</v>
      </c>
      <c r="D452" s="58">
        <v>432145</v>
      </c>
      <c r="E452" s="12" t="s">
        <v>106</v>
      </c>
      <c r="F452" s="14">
        <v>32620</v>
      </c>
      <c r="G452" s="14">
        <f>VLOOKUP(B452,Indicadores_Exportacao!$A$8:$H$28,6,FALSE)</f>
        <v>0</v>
      </c>
      <c r="H452" s="111" t="e">
        <f>#REF!</f>
        <v>#REF!</v>
      </c>
      <c r="I452" s="111" t="e">
        <f>#REF!</f>
        <v>#REF!</v>
      </c>
      <c r="J452" s="11" t="e">
        <f>#REF!</f>
        <v>#REF!</v>
      </c>
      <c r="K452" s="11" t="e">
        <f>#REF!</f>
        <v>#REF!</v>
      </c>
      <c r="L452" s="112" t="e">
        <f t="shared" si="6"/>
        <v>#REF!</v>
      </c>
    </row>
    <row r="453" spans="1:12" x14ac:dyDescent="0.25">
      <c r="A453" s="43" t="s">
        <v>17</v>
      </c>
      <c r="B453" s="29" t="s">
        <v>648</v>
      </c>
      <c r="C453" s="11" t="s">
        <v>259</v>
      </c>
      <c r="D453" s="57">
        <v>432146</v>
      </c>
      <c r="E453" s="12" t="s">
        <v>105</v>
      </c>
      <c r="F453" s="14">
        <v>3037</v>
      </c>
      <c r="G453" s="14">
        <f>VLOOKUP(B453,Indicadores_Exportacao!$A$8:$H$28,6,FALSE)</f>
        <v>0</v>
      </c>
      <c r="H453" s="111" t="e">
        <f>#REF!</f>
        <v>#REF!</v>
      </c>
      <c r="I453" s="111" t="e">
        <f>#REF!</f>
        <v>#REF!</v>
      </c>
      <c r="J453" s="11" t="e">
        <f>#REF!</f>
        <v>#REF!</v>
      </c>
      <c r="K453" s="11" t="e">
        <f>#REF!</f>
        <v>#REF!</v>
      </c>
      <c r="L453" s="112" t="e">
        <f t="shared" si="6"/>
        <v>#REF!</v>
      </c>
    </row>
    <row r="454" spans="1:12" x14ac:dyDescent="0.25">
      <c r="A454" s="59" t="s">
        <v>17</v>
      </c>
      <c r="B454" s="29" t="s">
        <v>646</v>
      </c>
      <c r="C454" s="10" t="s">
        <v>647</v>
      </c>
      <c r="D454" s="57">
        <v>432147</v>
      </c>
      <c r="E454" s="12" t="s">
        <v>104</v>
      </c>
      <c r="F454" s="14">
        <v>5782</v>
      </c>
      <c r="G454" s="14">
        <f>VLOOKUP(B454,Indicadores_Exportacao!$A$8:$H$28,6,FALSE)</f>
        <v>0</v>
      </c>
      <c r="H454" s="111" t="e">
        <f>#REF!</f>
        <v>#REF!</v>
      </c>
      <c r="I454" s="111" t="e">
        <f>#REF!</f>
        <v>#REF!</v>
      </c>
      <c r="J454" s="11" t="e">
        <f>#REF!</f>
        <v>#REF!</v>
      </c>
      <c r="K454" s="11" t="e">
        <f>#REF!</f>
        <v>#REF!</v>
      </c>
      <c r="L454" s="112" t="e">
        <f t="shared" ref="L454:L501" si="7">SUM(H454:K454)</f>
        <v>#REF!</v>
      </c>
    </row>
    <row r="455" spans="1:12" x14ac:dyDescent="0.25">
      <c r="A455" s="43" t="s">
        <v>27</v>
      </c>
      <c r="B455" s="29" t="s">
        <v>644</v>
      </c>
      <c r="C455" s="11" t="s">
        <v>196</v>
      </c>
      <c r="D455" s="57">
        <v>432149</v>
      </c>
      <c r="E455" s="12" t="s">
        <v>103</v>
      </c>
      <c r="F455" s="14">
        <v>2810</v>
      </c>
      <c r="G455" s="14">
        <f>VLOOKUP(B455,Indicadores_Exportacao!$A$8:$H$28,6,FALSE)</f>
        <v>0</v>
      </c>
      <c r="H455" s="111" t="e">
        <f>#REF!</f>
        <v>#REF!</v>
      </c>
      <c r="I455" s="111" t="e">
        <f>#REF!</f>
        <v>#REF!</v>
      </c>
      <c r="J455" s="11" t="e">
        <f>#REF!</f>
        <v>#REF!</v>
      </c>
      <c r="K455" s="11" t="e">
        <f>#REF!</f>
        <v>#REF!</v>
      </c>
      <c r="L455" s="112" t="e">
        <f t="shared" si="7"/>
        <v>#REF!</v>
      </c>
    </row>
    <row r="456" spans="1:12" x14ac:dyDescent="0.25">
      <c r="A456" s="43" t="s">
        <v>4</v>
      </c>
      <c r="B456" s="29" t="s">
        <v>645</v>
      </c>
      <c r="C456" s="11" t="s">
        <v>483</v>
      </c>
      <c r="D456" s="57">
        <v>432150</v>
      </c>
      <c r="E456" s="12" t="s">
        <v>102</v>
      </c>
      <c r="F456" s="14">
        <v>40289</v>
      </c>
      <c r="G456" s="14">
        <f>VLOOKUP(B456,Indicadores_Exportacao!$A$8:$H$28,6,FALSE)</f>
        <v>0</v>
      </c>
      <c r="H456" s="111" t="e">
        <f>#REF!</f>
        <v>#REF!</v>
      </c>
      <c r="I456" s="111" t="e">
        <f>#REF!</f>
        <v>#REF!</v>
      </c>
      <c r="J456" s="11" t="e">
        <f>#REF!</f>
        <v>#REF!</v>
      </c>
      <c r="K456" s="11" t="e">
        <f>#REF!</f>
        <v>#REF!</v>
      </c>
      <c r="L456" s="112" t="e">
        <f t="shared" si="7"/>
        <v>#REF!</v>
      </c>
    </row>
    <row r="457" spans="1:12" x14ac:dyDescent="0.25">
      <c r="A457" s="43" t="s">
        <v>4</v>
      </c>
      <c r="B457" s="29" t="s">
        <v>645</v>
      </c>
      <c r="C457" s="11" t="s">
        <v>483</v>
      </c>
      <c r="D457" s="57">
        <v>432160</v>
      </c>
      <c r="E457" s="12" t="s">
        <v>101</v>
      </c>
      <c r="F457" s="14">
        <v>51299</v>
      </c>
      <c r="G457" s="14">
        <f>VLOOKUP(B457,Indicadores_Exportacao!$A$8:$H$28,6,FALSE)</f>
        <v>0</v>
      </c>
      <c r="H457" s="111" t="e">
        <f>#REF!</f>
        <v>#REF!</v>
      </c>
      <c r="I457" s="111" t="e">
        <f>#REF!</f>
        <v>#REF!</v>
      </c>
      <c r="J457" s="11" t="e">
        <f>#REF!</f>
        <v>#REF!</v>
      </c>
      <c r="K457" s="11" t="e">
        <f>#REF!</f>
        <v>#REF!</v>
      </c>
      <c r="L457" s="112" t="e">
        <f t="shared" si="7"/>
        <v>#REF!</v>
      </c>
    </row>
    <row r="458" spans="1:12" x14ac:dyDescent="0.25">
      <c r="A458" s="43" t="s">
        <v>8</v>
      </c>
      <c r="B458" s="29" t="s">
        <v>650</v>
      </c>
      <c r="C458" s="11" t="s">
        <v>334</v>
      </c>
      <c r="D458" s="57">
        <v>432162</v>
      </c>
      <c r="E458" s="12" t="s">
        <v>99</v>
      </c>
      <c r="F458" s="14">
        <v>2528</v>
      </c>
      <c r="G458" s="14">
        <f>VLOOKUP(B458,Indicadores_Exportacao!$A$8:$H$28,6,FALSE)</f>
        <v>0</v>
      </c>
      <c r="H458" s="111" t="e">
        <f>#REF!</f>
        <v>#REF!</v>
      </c>
      <c r="I458" s="111" t="e">
        <f>#REF!</f>
        <v>#REF!</v>
      </c>
      <c r="J458" s="11" t="e">
        <f>#REF!</f>
        <v>#REF!</v>
      </c>
      <c r="K458" s="11" t="e">
        <f>#REF!</f>
        <v>#REF!</v>
      </c>
      <c r="L458" s="112" t="e">
        <f t="shared" si="7"/>
        <v>#REF!</v>
      </c>
    </row>
    <row r="459" spans="1:12" x14ac:dyDescent="0.25">
      <c r="A459" s="43" t="s">
        <v>17</v>
      </c>
      <c r="B459" s="29" t="s">
        <v>557</v>
      </c>
      <c r="C459" s="11" t="s">
        <v>418</v>
      </c>
      <c r="D459" s="57">
        <v>432163</v>
      </c>
      <c r="E459" s="12" t="s">
        <v>98</v>
      </c>
      <c r="F459" s="14">
        <v>2851</v>
      </c>
      <c r="G459" s="14">
        <f>VLOOKUP(B459,Indicadores_Exportacao!$A$8:$H$28,6,FALSE)</f>
        <v>0</v>
      </c>
      <c r="H459" s="111" t="e">
        <f>#REF!</f>
        <v>#REF!</v>
      </c>
      <c r="I459" s="111" t="e">
        <f>#REF!</f>
        <v>#REF!</v>
      </c>
      <c r="J459" s="11" t="e">
        <f>#REF!</f>
        <v>#REF!</v>
      </c>
      <c r="K459" s="11" t="e">
        <f>#REF!</f>
        <v>#REF!</v>
      </c>
      <c r="L459" s="112" t="e">
        <f t="shared" si="7"/>
        <v>#REF!</v>
      </c>
    </row>
    <row r="460" spans="1:12" x14ac:dyDescent="0.25">
      <c r="A460" s="43" t="s">
        <v>4</v>
      </c>
      <c r="B460" s="29" t="s">
        <v>645</v>
      </c>
      <c r="C460" s="11" t="s">
        <v>483</v>
      </c>
      <c r="D460" s="57">
        <v>432166</v>
      </c>
      <c r="E460" s="12" t="s">
        <v>97</v>
      </c>
      <c r="F460" s="14">
        <v>11246</v>
      </c>
      <c r="G460" s="14">
        <f>VLOOKUP(B460,Indicadores_Exportacao!$A$8:$H$28,6,FALSE)</f>
        <v>0</v>
      </c>
      <c r="H460" s="111" t="e">
        <f>#REF!</f>
        <v>#REF!</v>
      </c>
      <c r="I460" s="111" t="e">
        <f>#REF!</f>
        <v>#REF!</v>
      </c>
      <c r="J460" s="11" t="e">
        <f>#REF!</f>
        <v>#REF!</v>
      </c>
      <c r="K460" s="11" t="e">
        <f>#REF!</f>
        <v>#REF!</v>
      </c>
      <c r="L460" s="112" t="e">
        <f t="shared" si="7"/>
        <v>#REF!</v>
      </c>
    </row>
    <row r="461" spans="1:12" x14ac:dyDescent="0.25">
      <c r="A461" s="43" t="s">
        <v>4</v>
      </c>
      <c r="B461" s="29" t="s">
        <v>575</v>
      </c>
      <c r="C461" s="11" t="s">
        <v>112</v>
      </c>
      <c r="D461" s="57">
        <v>432170</v>
      </c>
      <c r="E461" s="12" t="s">
        <v>96</v>
      </c>
      <c r="F461" s="14">
        <v>26046</v>
      </c>
      <c r="G461" s="14">
        <f>VLOOKUP(B461,Indicadores_Exportacao!$A$8:$H$28,6,FALSE)</f>
        <v>0</v>
      </c>
      <c r="H461" s="111" t="e">
        <f>#REF!</f>
        <v>#REF!</v>
      </c>
      <c r="I461" s="111" t="e">
        <f>#REF!</f>
        <v>#REF!</v>
      </c>
      <c r="J461" s="11" t="e">
        <f>#REF!</f>
        <v>#REF!</v>
      </c>
      <c r="K461" s="11" t="e">
        <f>#REF!</f>
        <v>#REF!</v>
      </c>
      <c r="L461" s="112" t="e">
        <f t="shared" si="7"/>
        <v>#REF!</v>
      </c>
    </row>
    <row r="462" spans="1:12" x14ac:dyDescent="0.25">
      <c r="A462" s="43" t="s">
        <v>12</v>
      </c>
      <c r="B462" s="29" t="s">
        <v>560</v>
      </c>
      <c r="C462" s="11" t="s">
        <v>194</v>
      </c>
      <c r="D462" s="57">
        <v>432180</v>
      </c>
      <c r="E462" s="12" t="s">
        <v>93</v>
      </c>
      <c r="F462" s="14">
        <v>25416</v>
      </c>
      <c r="G462" s="14">
        <f>VLOOKUP(B462,Indicadores_Exportacao!$A$8:$H$28,6,FALSE)</f>
        <v>0</v>
      </c>
      <c r="H462" s="111" t="e">
        <f>#REF!</f>
        <v>#REF!</v>
      </c>
      <c r="I462" s="111" t="e">
        <f>#REF!</f>
        <v>#REF!</v>
      </c>
      <c r="J462" s="11" t="e">
        <f>#REF!</f>
        <v>#REF!</v>
      </c>
      <c r="K462" s="11" t="e">
        <f>#REF!</f>
        <v>#REF!</v>
      </c>
      <c r="L462" s="112" t="e">
        <f t="shared" si="7"/>
        <v>#REF!</v>
      </c>
    </row>
    <row r="463" spans="1:12" x14ac:dyDescent="0.25">
      <c r="A463" s="43" t="s">
        <v>4</v>
      </c>
      <c r="B463" s="29" t="s">
        <v>645</v>
      </c>
      <c r="C463" s="11" t="s">
        <v>483</v>
      </c>
      <c r="D463" s="57">
        <v>432183</v>
      </c>
      <c r="E463" s="12" t="s">
        <v>92</v>
      </c>
      <c r="F463" s="14">
        <v>2951</v>
      </c>
      <c r="G463" s="14">
        <f>VLOOKUP(B463,Indicadores_Exportacao!$A$8:$H$28,6,FALSE)</f>
        <v>0</v>
      </c>
      <c r="H463" s="111" t="e">
        <f>#REF!</f>
        <v>#REF!</v>
      </c>
      <c r="I463" s="111" t="e">
        <f>#REF!</f>
        <v>#REF!</v>
      </c>
      <c r="J463" s="11" t="e">
        <f>#REF!</f>
        <v>#REF!</v>
      </c>
      <c r="K463" s="11" t="e">
        <f>#REF!</f>
        <v>#REF!</v>
      </c>
      <c r="L463" s="112" t="e">
        <f t="shared" si="7"/>
        <v>#REF!</v>
      </c>
    </row>
    <row r="464" spans="1:12" x14ac:dyDescent="0.25">
      <c r="A464" s="59" t="s">
        <v>17</v>
      </c>
      <c r="B464" s="29" t="s">
        <v>646</v>
      </c>
      <c r="C464" s="10" t="s">
        <v>647</v>
      </c>
      <c r="D464" s="57">
        <v>432185</v>
      </c>
      <c r="E464" s="12" t="s">
        <v>91</v>
      </c>
      <c r="F464" s="14">
        <v>4754</v>
      </c>
      <c r="G464" s="14">
        <f>VLOOKUP(B464,Indicadores_Exportacao!$A$8:$H$28,6,FALSE)</f>
        <v>0</v>
      </c>
      <c r="H464" s="111" t="e">
        <f>#REF!</f>
        <v>#REF!</v>
      </c>
      <c r="I464" s="111" t="e">
        <f>#REF!</f>
        <v>#REF!</v>
      </c>
      <c r="J464" s="11" t="e">
        <f>#REF!</f>
        <v>#REF!</v>
      </c>
      <c r="K464" s="11" t="e">
        <f>#REF!</f>
        <v>#REF!</v>
      </c>
      <c r="L464" s="112" t="e">
        <f t="shared" si="7"/>
        <v>#REF!</v>
      </c>
    </row>
    <row r="465" spans="1:12" x14ac:dyDescent="0.25">
      <c r="A465" s="59" t="s">
        <v>17</v>
      </c>
      <c r="B465" s="29" t="s">
        <v>646</v>
      </c>
      <c r="C465" s="10" t="s">
        <v>647</v>
      </c>
      <c r="D465" s="57">
        <v>432190</v>
      </c>
      <c r="E465" s="12" t="s">
        <v>89</v>
      </c>
      <c r="F465" s="14">
        <v>25962</v>
      </c>
      <c r="G465" s="14">
        <f>VLOOKUP(B465,Indicadores_Exportacao!$A$8:$H$28,6,FALSE)</f>
        <v>0</v>
      </c>
      <c r="H465" s="111" t="e">
        <f>#REF!</f>
        <v>#REF!</v>
      </c>
      <c r="I465" s="111" t="e">
        <f>#REF!</f>
        <v>#REF!</v>
      </c>
      <c r="J465" s="11" t="e">
        <f>#REF!</f>
        <v>#REF!</v>
      </c>
      <c r="K465" s="11" t="e">
        <f>#REF!</f>
        <v>#REF!</v>
      </c>
      <c r="L465" s="112" t="e">
        <f t="shared" si="7"/>
        <v>#REF!</v>
      </c>
    </row>
    <row r="466" spans="1:12" x14ac:dyDescent="0.25">
      <c r="A466" s="59" t="s">
        <v>17</v>
      </c>
      <c r="B466" s="29" t="s">
        <v>646</v>
      </c>
      <c r="C466" s="10" t="s">
        <v>647</v>
      </c>
      <c r="D466" s="57">
        <v>432195</v>
      </c>
      <c r="E466" s="12" t="s">
        <v>88</v>
      </c>
      <c r="F466" s="14">
        <v>6132</v>
      </c>
      <c r="G466" s="14">
        <f>VLOOKUP(B466,Indicadores_Exportacao!$A$8:$H$28,6,FALSE)</f>
        <v>0</v>
      </c>
      <c r="H466" s="111" t="e">
        <f>#REF!</f>
        <v>#REF!</v>
      </c>
      <c r="I466" s="111" t="e">
        <f>#REF!</f>
        <v>#REF!</v>
      </c>
      <c r="J466" s="11" t="e">
        <f>#REF!</f>
        <v>#REF!</v>
      </c>
      <c r="K466" s="11" t="e">
        <f>#REF!</f>
        <v>#REF!</v>
      </c>
      <c r="L466" s="112" t="e">
        <f t="shared" si="7"/>
        <v>#REF!</v>
      </c>
    </row>
    <row r="467" spans="1:12" x14ac:dyDescent="0.25">
      <c r="A467" s="43" t="s">
        <v>4</v>
      </c>
      <c r="B467" s="29" t="s">
        <v>571</v>
      </c>
      <c r="C467" s="11" t="s">
        <v>486</v>
      </c>
      <c r="D467" s="57">
        <v>432200</v>
      </c>
      <c r="E467" s="12" t="s">
        <v>86</v>
      </c>
      <c r="F467" s="14">
        <v>26286</v>
      </c>
      <c r="G467" s="14">
        <f>VLOOKUP(B467,Indicadores_Exportacao!$A$8:$H$28,6,FALSE)</f>
        <v>0</v>
      </c>
      <c r="H467" s="111" t="e">
        <f>#REF!</f>
        <v>#REF!</v>
      </c>
      <c r="I467" s="111" t="e">
        <f>#REF!</f>
        <v>#REF!</v>
      </c>
      <c r="J467" s="11" t="e">
        <f>#REF!</f>
        <v>#REF!</v>
      </c>
      <c r="K467" s="11" t="e">
        <f>#REF!</f>
        <v>#REF!</v>
      </c>
      <c r="L467" s="112" t="e">
        <f t="shared" si="7"/>
        <v>#REF!</v>
      </c>
    </row>
    <row r="468" spans="1:12" x14ac:dyDescent="0.25">
      <c r="A468" s="43" t="s">
        <v>12</v>
      </c>
      <c r="B468" s="29" t="s">
        <v>560</v>
      </c>
      <c r="C468" s="11" t="s">
        <v>194</v>
      </c>
      <c r="D468" s="57">
        <v>432210</v>
      </c>
      <c r="E468" s="12" t="s">
        <v>85</v>
      </c>
      <c r="F468" s="14">
        <v>6009</v>
      </c>
      <c r="G468" s="14">
        <f>VLOOKUP(B468,Indicadores_Exportacao!$A$8:$H$28,6,FALSE)</f>
        <v>0</v>
      </c>
      <c r="H468" s="111" t="e">
        <f>#REF!</f>
        <v>#REF!</v>
      </c>
      <c r="I468" s="111" t="e">
        <f>#REF!</f>
        <v>#REF!</v>
      </c>
      <c r="J468" s="11" t="e">
        <f>#REF!</f>
        <v>#REF!</v>
      </c>
      <c r="K468" s="11" t="e">
        <f>#REF!</f>
        <v>#REF!</v>
      </c>
      <c r="L468" s="112" t="e">
        <f t="shared" si="7"/>
        <v>#REF!</v>
      </c>
    </row>
    <row r="469" spans="1:12" x14ac:dyDescent="0.25">
      <c r="A469" s="43" t="s">
        <v>17</v>
      </c>
      <c r="B469" s="29" t="s">
        <v>648</v>
      </c>
      <c r="C469" s="11" t="s">
        <v>259</v>
      </c>
      <c r="D469" s="57">
        <v>432215</v>
      </c>
      <c r="E469" s="12" t="s">
        <v>84</v>
      </c>
      <c r="F469" s="14">
        <v>4176</v>
      </c>
      <c r="G469" s="14">
        <f>VLOOKUP(B469,Indicadores_Exportacao!$A$8:$H$28,6,FALSE)</f>
        <v>0</v>
      </c>
      <c r="H469" s="111" t="e">
        <f>#REF!</f>
        <v>#REF!</v>
      </c>
      <c r="I469" s="111" t="e">
        <f>#REF!</f>
        <v>#REF!</v>
      </c>
      <c r="J469" s="11" t="e">
        <f>#REF!</f>
        <v>#REF!</v>
      </c>
      <c r="K469" s="11" t="e">
        <f>#REF!</f>
        <v>#REF!</v>
      </c>
      <c r="L469" s="112" t="e">
        <f t="shared" si="7"/>
        <v>#REF!</v>
      </c>
    </row>
    <row r="470" spans="1:12" x14ac:dyDescent="0.25">
      <c r="A470" s="43" t="s">
        <v>17</v>
      </c>
      <c r="B470" s="29" t="s">
        <v>648</v>
      </c>
      <c r="C470" s="11" t="s">
        <v>259</v>
      </c>
      <c r="D470" s="57">
        <v>432218</v>
      </c>
      <c r="E470" s="12" t="s">
        <v>82</v>
      </c>
      <c r="F470" s="14">
        <v>1479</v>
      </c>
      <c r="G470" s="14">
        <f>VLOOKUP(B470,Indicadores_Exportacao!$A$8:$H$28,6,FALSE)</f>
        <v>0</v>
      </c>
      <c r="H470" s="111" t="e">
        <f>#REF!</f>
        <v>#REF!</v>
      </c>
      <c r="I470" s="111" t="e">
        <f>#REF!</f>
        <v>#REF!</v>
      </c>
      <c r="J470" s="11" t="e">
        <f>#REF!</f>
        <v>#REF!</v>
      </c>
      <c r="K470" s="11" t="e">
        <f>#REF!</f>
        <v>#REF!</v>
      </c>
      <c r="L470" s="112" t="e">
        <f t="shared" si="7"/>
        <v>#REF!</v>
      </c>
    </row>
    <row r="471" spans="1:12" x14ac:dyDescent="0.25">
      <c r="A471" s="43" t="s">
        <v>12</v>
      </c>
      <c r="B471" s="29" t="s">
        <v>564</v>
      </c>
      <c r="C471" s="11" t="s">
        <v>441</v>
      </c>
      <c r="D471" s="57">
        <v>432220</v>
      </c>
      <c r="E471" s="12" t="s">
        <v>81</v>
      </c>
      <c r="F471" s="14">
        <v>21817</v>
      </c>
      <c r="G471" s="14">
        <f>VLOOKUP(B471,Indicadores_Exportacao!$A$8:$H$28,6,FALSE)</f>
        <v>0</v>
      </c>
      <c r="H471" s="111" t="e">
        <f>#REF!</f>
        <v>#REF!</v>
      </c>
      <c r="I471" s="111" t="e">
        <f>#REF!</f>
        <v>#REF!</v>
      </c>
      <c r="J471" s="11" t="e">
        <f>#REF!</f>
        <v>#REF!</v>
      </c>
      <c r="K471" s="11" t="e">
        <f>#REF!</f>
        <v>#REF!</v>
      </c>
      <c r="L471" s="112" t="e">
        <f t="shared" si="7"/>
        <v>#REF!</v>
      </c>
    </row>
    <row r="472" spans="1:12" x14ac:dyDescent="0.25">
      <c r="A472" s="43" t="s">
        <v>4</v>
      </c>
      <c r="B472" s="29" t="s">
        <v>571</v>
      </c>
      <c r="C472" s="11" t="s">
        <v>486</v>
      </c>
      <c r="D472" s="57">
        <v>432225</v>
      </c>
      <c r="E472" s="12" t="s">
        <v>78</v>
      </c>
      <c r="F472" s="14">
        <v>4917</v>
      </c>
      <c r="G472" s="14">
        <f>VLOOKUP(B472,Indicadores_Exportacao!$A$8:$H$28,6,FALSE)</f>
        <v>0</v>
      </c>
      <c r="H472" s="111" t="e">
        <f>#REF!</f>
        <v>#REF!</v>
      </c>
      <c r="I472" s="111" t="e">
        <f>#REF!</f>
        <v>#REF!</v>
      </c>
      <c r="J472" s="11" t="e">
        <f>#REF!</f>
        <v>#REF!</v>
      </c>
      <c r="K472" s="11" t="e">
        <f>#REF!</f>
        <v>#REF!</v>
      </c>
      <c r="L472" s="112" t="e">
        <f t="shared" si="7"/>
        <v>#REF!</v>
      </c>
    </row>
    <row r="473" spans="1:12" x14ac:dyDescent="0.25">
      <c r="A473" s="43" t="s">
        <v>12</v>
      </c>
      <c r="B473" s="29" t="s">
        <v>560</v>
      </c>
      <c r="C473" s="11" t="s">
        <v>194</v>
      </c>
      <c r="D473" s="57">
        <v>432230</v>
      </c>
      <c r="E473" s="12" t="s">
        <v>76</v>
      </c>
      <c r="F473" s="14">
        <v>8583</v>
      </c>
      <c r="G473" s="14">
        <f>VLOOKUP(B473,Indicadores_Exportacao!$A$8:$H$28,6,FALSE)</f>
        <v>0</v>
      </c>
      <c r="H473" s="111" t="e">
        <f>#REF!</f>
        <v>#REF!</v>
      </c>
      <c r="I473" s="111" t="e">
        <f>#REF!</f>
        <v>#REF!</v>
      </c>
      <c r="J473" s="11" t="e">
        <f>#REF!</f>
        <v>#REF!</v>
      </c>
      <c r="K473" s="11" t="e">
        <f>#REF!</f>
        <v>#REF!</v>
      </c>
      <c r="L473" s="112" t="e">
        <f t="shared" si="7"/>
        <v>#REF!</v>
      </c>
    </row>
    <row r="474" spans="1:12" x14ac:dyDescent="0.25">
      <c r="A474" s="43" t="s">
        <v>71</v>
      </c>
      <c r="B474" s="29" t="s">
        <v>550</v>
      </c>
      <c r="C474" s="11" t="s">
        <v>252</v>
      </c>
      <c r="D474" s="57">
        <v>432232</v>
      </c>
      <c r="E474" s="12" t="s">
        <v>73</v>
      </c>
      <c r="F474" s="14">
        <v>3721</v>
      </c>
      <c r="G474" s="14">
        <f>VLOOKUP(B474,Indicadores_Exportacao!$A$8:$H$28,6,FALSE)</f>
        <v>0</v>
      </c>
      <c r="H474" s="111" t="e">
        <f>#REF!</f>
        <v>#REF!</v>
      </c>
      <c r="I474" s="111" t="e">
        <f>#REF!</f>
        <v>#REF!</v>
      </c>
      <c r="J474" s="11" t="e">
        <f>#REF!</f>
        <v>#REF!</v>
      </c>
      <c r="K474" s="11" t="e">
        <f>#REF!</f>
        <v>#REF!</v>
      </c>
      <c r="L474" s="112" t="e">
        <f t="shared" si="7"/>
        <v>#REF!</v>
      </c>
    </row>
    <row r="475" spans="1:12" x14ac:dyDescent="0.25">
      <c r="A475" s="43" t="s">
        <v>12</v>
      </c>
      <c r="B475" s="29" t="s">
        <v>566</v>
      </c>
      <c r="C475" s="11" t="s">
        <v>188</v>
      </c>
      <c r="D475" s="57">
        <v>432234</v>
      </c>
      <c r="E475" s="12" t="s">
        <v>69</v>
      </c>
      <c r="F475" s="14">
        <v>2144</v>
      </c>
      <c r="G475" s="14">
        <f>VLOOKUP(B475,Indicadores_Exportacao!$A$8:$H$28,6,FALSE)</f>
        <v>0</v>
      </c>
      <c r="H475" s="111" t="e">
        <f>#REF!</f>
        <v>#REF!</v>
      </c>
      <c r="I475" s="111" t="e">
        <f>#REF!</f>
        <v>#REF!</v>
      </c>
      <c r="J475" s="11" t="e">
        <f>#REF!</f>
        <v>#REF!</v>
      </c>
      <c r="K475" s="11" t="e">
        <f>#REF!</f>
        <v>#REF!</v>
      </c>
      <c r="L475" s="112" t="e">
        <f t="shared" si="7"/>
        <v>#REF!</v>
      </c>
    </row>
    <row r="476" spans="1:12" x14ac:dyDescent="0.25">
      <c r="A476" s="43" t="s">
        <v>21</v>
      </c>
      <c r="B476" s="29" t="s">
        <v>649</v>
      </c>
      <c r="C476" s="11" t="s">
        <v>470</v>
      </c>
      <c r="D476" s="57">
        <v>432235</v>
      </c>
      <c r="E476" s="12" t="s">
        <v>68</v>
      </c>
      <c r="F476" s="14">
        <v>1405</v>
      </c>
      <c r="G476" s="14">
        <f>VLOOKUP(B476,Indicadores_Exportacao!$A$8:$H$28,6,FALSE)</f>
        <v>0</v>
      </c>
      <c r="H476" s="111" t="e">
        <f>#REF!</f>
        <v>#REF!</v>
      </c>
      <c r="I476" s="111" t="e">
        <f>#REF!</f>
        <v>#REF!</v>
      </c>
      <c r="J476" s="11" t="e">
        <f>#REF!</f>
        <v>#REF!</v>
      </c>
      <c r="K476" s="11" t="e">
        <f>#REF!</f>
        <v>#REF!</v>
      </c>
      <c r="L476" s="112" t="e">
        <f t="shared" si="7"/>
        <v>#REF!</v>
      </c>
    </row>
    <row r="477" spans="1:12" x14ac:dyDescent="0.25">
      <c r="A477" s="43" t="s">
        <v>27</v>
      </c>
      <c r="B477" s="29" t="s">
        <v>644</v>
      </c>
      <c r="C477" s="11" t="s">
        <v>196</v>
      </c>
      <c r="D477" s="57">
        <v>432237</v>
      </c>
      <c r="E477" s="12" t="s">
        <v>67</v>
      </c>
      <c r="F477" s="14">
        <v>2348</v>
      </c>
      <c r="G477" s="14">
        <f>VLOOKUP(B477,Indicadores_Exportacao!$A$8:$H$28,6,FALSE)</f>
        <v>0</v>
      </c>
      <c r="H477" s="111" t="e">
        <f>#REF!</f>
        <v>#REF!</v>
      </c>
      <c r="I477" s="111" t="e">
        <f>#REF!</f>
        <v>#REF!</v>
      </c>
      <c r="J477" s="11" t="e">
        <f>#REF!</f>
        <v>#REF!</v>
      </c>
      <c r="K477" s="11" t="e">
        <f>#REF!</f>
        <v>#REF!</v>
      </c>
      <c r="L477" s="112" t="e">
        <f t="shared" si="7"/>
        <v>#REF!</v>
      </c>
    </row>
    <row r="478" spans="1:12" x14ac:dyDescent="0.25">
      <c r="A478" s="43" t="s">
        <v>27</v>
      </c>
      <c r="B478" s="29" t="s">
        <v>580</v>
      </c>
      <c r="C478" s="11" t="s">
        <v>64</v>
      </c>
      <c r="D478" s="57">
        <v>432240</v>
      </c>
      <c r="E478" s="12" t="s">
        <v>64</v>
      </c>
      <c r="F478" s="14">
        <v>119245</v>
      </c>
      <c r="G478" s="14">
        <f>VLOOKUP(B478,Indicadores_Exportacao!$A$8:$H$28,6,FALSE)</f>
        <v>0</v>
      </c>
      <c r="H478" s="111" t="e">
        <f>#REF!</f>
        <v>#REF!</v>
      </c>
      <c r="I478" s="111" t="e">
        <f>#REF!</f>
        <v>#REF!</v>
      </c>
      <c r="J478" s="11" t="e">
        <f>#REF!</f>
        <v>#REF!</v>
      </c>
      <c r="K478" s="11" t="e">
        <f>#REF!</f>
        <v>#REF!</v>
      </c>
      <c r="L478" s="112" t="e">
        <f t="shared" si="7"/>
        <v>#REF!</v>
      </c>
    </row>
    <row r="479" spans="1:12" x14ac:dyDescent="0.25">
      <c r="A479" s="43" t="s">
        <v>21</v>
      </c>
      <c r="B479" s="29" t="s">
        <v>649</v>
      </c>
      <c r="C479" s="11" t="s">
        <v>470</v>
      </c>
      <c r="D479" s="57">
        <v>432250</v>
      </c>
      <c r="E479" s="12" t="s">
        <v>61</v>
      </c>
      <c r="F479" s="14">
        <v>66131</v>
      </c>
      <c r="G479" s="14">
        <f>VLOOKUP(B479,Indicadores_Exportacao!$A$8:$H$28,6,FALSE)</f>
        <v>0</v>
      </c>
      <c r="H479" s="111" t="e">
        <f>#REF!</f>
        <v>#REF!</v>
      </c>
      <c r="I479" s="111" t="e">
        <f>#REF!</f>
        <v>#REF!</v>
      </c>
      <c r="J479" s="11" t="e">
        <f>#REF!</f>
        <v>#REF!</v>
      </c>
      <c r="K479" s="11" t="e">
        <f>#REF!</f>
        <v>#REF!</v>
      </c>
      <c r="L479" s="112" t="e">
        <f t="shared" si="7"/>
        <v>#REF!</v>
      </c>
    </row>
    <row r="480" spans="1:12" x14ac:dyDescent="0.25">
      <c r="A480" s="43" t="s">
        <v>8</v>
      </c>
      <c r="B480" s="29" t="s">
        <v>539</v>
      </c>
      <c r="C480" s="11" t="s">
        <v>198</v>
      </c>
      <c r="D480" s="57">
        <v>432253</v>
      </c>
      <c r="E480" s="12" t="s">
        <v>58</v>
      </c>
      <c r="F480" s="14">
        <v>11046</v>
      </c>
      <c r="G480" s="14">
        <f>VLOOKUP(B480,Indicadores_Exportacao!$A$8:$H$28,6,FALSE)</f>
        <v>0</v>
      </c>
      <c r="H480" s="111" t="e">
        <f>#REF!</f>
        <v>#REF!</v>
      </c>
      <c r="I480" s="111" t="e">
        <f>#REF!</f>
        <v>#REF!</v>
      </c>
      <c r="J480" s="11" t="e">
        <f>#REF!</f>
        <v>#REF!</v>
      </c>
      <c r="K480" s="11" t="e">
        <f>#REF!</f>
        <v>#REF!</v>
      </c>
      <c r="L480" s="112" t="e">
        <f t="shared" si="7"/>
        <v>#REF!</v>
      </c>
    </row>
    <row r="481" spans="1:12" x14ac:dyDescent="0.25">
      <c r="A481" s="43" t="s">
        <v>21</v>
      </c>
      <c r="B481" s="29" t="s">
        <v>539</v>
      </c>
      <c r="C481" s="11" t="s">
        <v>470</v>
      </c>
      <c r="D481" s="57">
        <v>432254</v>
      </c>
      <c r="E481" s="12" t="s">
        <v>57</v>
      </c>
      <c r="F481" s="14">
        <v>5801</v>
      </c>
      <c r="G481" s="14">
        <f>VLOOKUP(B481,Indicadores_Exportacao!$A$8:$H$28,6,FALSE)</f>
        <v>0</v>
      </c>
      <c r="H481" s="111" t="e">
        <f>#REF!</f>
        <v>#REF!</v>
      </c>
      <c r="I481" s="111" t="e">
        <f>#REF!</f>
        <v>#REF!</v>
      </c>
      <c r="J481" s="11" t="e">
        <f>#REF!</f>
        <v>#REF!</v>
      </c>
      <c r="K481" s="11" t="e">
        <f>#REF!</f>
        <v>#REF!</v>
      </c>
      <c r="L481" s="112" t="e">
        <f t="shared" si="7"/>
        <v>#REF!</v>
      </c>
    </row>
    <row r="482" spans="1:12" x14ac:dyDescent="0.25">
      <c r="A482" s="43" t="s">
        <v>8</v>
      </c>
      <c r="B482" s="29" t="s">
        <v>539</v>
      </c>
      <c r="C482" s="11" t="s">
        <v>198</v>
      </c>
      <c r="D482" s="57">
        <v>432252</v>
      </c>
      <c r="E482" s="12" t="s">
        <v>54</v>
      </c>
      <c r="F482" s="14">
        <v>3477</v>
      </c>
      <c r="G482" s="14">
        <f>VLOOKUP(B482,Indicadores_Exportacao!$A$8:$H$28,6,FALSE)</f>
        <v>0</v>
      </c>
      <c r="H482" s="111" t="e">
        <f>#REF!</f>
        <v>#REF!</v>
      </c>
      <c r="I482" s="111" t="e">
        <f>#REF!</f>
        <v>#REF!</v>
      </c>
      <c r="J482" s="11" t="e">
        <f>#REF!</f>
        <v>#REF!</v>
      </c>
      <c r="K482" s="11" t="e">
        <f>#REF!</f>
        <v>#REF!</v>
      </c>
      <c r="L482" s="112" t="e">
        <f t="shared" si="7"/>
        <v>#REF!</v>
      </c>
    </row>
    <row r="483" spans="1:12" x14ac:dyDescent="0.25">
      <c r="A483" s="43" t="s">
        <v>17</v>
      </c>
      <c r="B483" s="29" t="s">
        <v>648</v>
      </c>
      <c r="C483" s="11" t="s">
        <v>259</v>
      </c>
      <c r="D483" s="57">
        <v>432255</v>
      </c>
      <c r="E483" s="12" t="s">
        <v>53</v>
      </c>
      <c r="F483" s="14">
        <v>2130</v>
      </c>
      <c r="G483" s="14">
        <f>VLOOKUP(B483,Indicadores_Exportacao!$A$8:$H$28,6,FALSE)</f>
        <v>0</v>
      </c>
      <c r="H483" s="111" t="e">
        <f>#REF!</f>
        <v>#REF!</v>
      </c>
      <c r="I483" s="111" t="e">
        <f>#REF!</f>
        <v>#REF!</v>
      </c>
      <c r="J483" s="11" t="e">
        <f>#REF!</f>
        <v>#REF!</v>
      </c>
      <c r="K483" s="11" t="e">
        <f>#REF!</f>
        <v>#REF!</v>
      </c>
      <c r="L483" s="112" t="e">
        <f t="shared" si="7"/>
        <v>#REF!</v>
      </c>
    </row>
    <row r="484" spans="1:12" x14ac:dyDescent="0.25">
      <c r="A484" s="43" t="s">
        <v>8</v>
      </c>
      <c r="B484" s="29" t="s">
        <v>539</v>
      </c>
      <c r="C484" s="11" t="s">
        <v>198</v>
      </c>
      <c r="D484" s="57">
        <v>432260</v>
      </c>
      <c r="E484" s="12" t="s">
        <v>52</v>
      </c>
      <c r="F484" s="14">
        <v>69731</v>
      </c>
      <c r="G484" s="14">
        <f>VLOOKUP(B484,Indicadores_Exportacao!$A$8:$H$28,6,FALSE)</f>
        <v>0</v>
      </c>
      <c r="H484" s="111" t="e">
        <f>#REF!</f>
        <v>#REF!</v>
      </c>
      <c r="I484" s="111" t="e">
        <f>#REF!</f>
        <v>#REF!</v>
      </c>
      <c r="J484" s="11" t="e">
        <f>#REF!</f>
        <v>#REF!</v>
      </c>
      <c r="K484" s="11" t="e">
        <f>#REF!</f>
        <v>#REF!</v>
      </c>
      <c r="L484" s="112" t="e">
        <f t="shared" si="7"/>
        <v>#REF!</v>
      </c>
    </row>
    <row r="485" spans="1:12" x14ac:dyDescent="0.25">
      <c r="A485" s="43" t="s">
        <v>8</v>
      </c>
      <c r="B485" s="29" t="s">
        <v>539</v>
      </c>
      <c r="C485" s="11" t="s">
        <v>198</v>
      </c>
      <c r="D485" s="57">
        <v>432270</v>
      </c>
      <c r="E485" s="12" t="s">
        <v>51</v>
      </c>
      <c r="F485" s="14">
        <v>25878</v>
      </c>
      <c r="G485" s="14">
        <f>VLOOKUP(B485,Indicadores_Exportacao!$A$8:$H$28,6,FALSE)</f>
        <v>0</v>
      </c>
      <c r="H485" s="111" t="e">
        <f>#REF!</f>
        <v>#REF!</v>
      </c>
      <c r="I485" s="111" t="e">
        <f>#REF!</f>
        <v>#REF!</v>
      </c>
      <c r="J485" s="11" t="e">
        <f>#REF!</f>
        <v>#REF!</v>
      </c>
      <c r="K485" s="11" t="e">
        <f>#REF!</f>
        <v>#REF!</v>
      </c>
      <c r="L485" s="112" t="e">
        <f t="shared" si="7"/>
        <v>#REF!</v>
      </c>
    </row>
    <row r="486" spans="1:12" x14ac:dyDescent="0.25">
      <c r="A486" s="43" t="s">
        <v>21</v>
      </c>
      <c r="B486" s="29" t="s">
        <v>649</v>
      </c>
      <c r="C486" s="11" t="s">
        <v>470</v>
      </c>
      <c r="D486" s="57">
        <v>432280</v>
      </c>
      <c r="E486" s="12" t="s">
        <v>48</v>
      </c>
      <c r="F486" s="14">
        <v>24531</v>
      </c>
      <c r="G486" s="14">
        <f>VLOOKUP(B486,Indicadores_Exportacao!$A$8:$H$28,6,FALSE)</f>
        <v>0</v>
      </c>
      <c r="H486" s="111" t="e">
        <f>#REF!</f>
        <v>#REF!</v>
      </c>
      <c r="I486" s="111" t="e">
        <f>#REF!</f>
        <v>#REF!</v>
      </c>
      <c r="J486" s="11" t="e">
        <f>#REF!</f>
        <v>#REF!</v>
      </c>
      <c r="K486" s="11" t="e">
        <f>#REF!</f>
        <v>#REF!</v>
      </c>
      <c r="L486" s="112" t="e">
        <f t="shared" si="7"/>
        <v>#REF!</v>
      </c>
    </row>
    <row r="487" spans="1:12" x14ac:dyDescent="0.25">
      <c r="A487" s="43" t="s">
        <v>8</v>
      </c>
      <c r="B487" s="29" t="s">
        <v>650</v>
      </c>
      <c r="C487" s="11" t="s">
        <v>334</v>
      </c>
      <c r="D487" s="57">
        <v>432285</v>
      </c>
      <c r="E487" s="12" t="s">
        <v>47</v>
      </c>
      <c r="F487" s="14">
        <v>2056</v>
      </c>
      <c r="G487" s="14">
        <f>VLOOKUP(B487,Indicadores_Exportacao!$A$8:$H$28,6,FALSE)</f>
        <v>0</v>
      </c>
      <c r="H487" s="111" t="e">
        <f>#REF!</f>
        <v>#REF!</v>
      </c>
      <c r="I487" s="111" t="e">
        <f>#REF!</f>
        <v>#REF!</v>
      </c>
      <c r="J487" s="11" t="e">
        <f>#REF!</f>
        <v>#REF!</v>
      </c>
      <c r="K487" s="11" t="e">
        <f>#REF!</f>
        <v>#REF!</v>
      </c>
      <c r="L487" s="112" t="e">
        <f t="shared" si="7"/>
        <v>#REF!</v>
      </c>
    </row>
    <row r="488" spans="1:12" x14ac:dyDescent="0.25">
      <c r="A488" s="43" t="s">
        <v>17</v>
      </c>
      <c r="B488" s="29" t="s">
        <v>557</v>
      </c>
      <c r="C488" s="11" t="s">
        <v>418</v>
      </c>
      <c r="D488" s="57">
        <v>432290</v>
      </c>
      <c r="E488" s="12" t="s">
        <v>45</v>
      </c>
      <c r="F488" s="14">
        <v>5177</v>
      </c>
      <c r="G488" s="14">
        <f>VLOOKUP(B488,Indicadores_Exportacao!$A$8:$H$28,6,FALSE)</f>
        <v>0</v>
      </c>
      <c r="H488" s="111" t="e">
        <f>#REF!</f>
        <v>#REF!</v>
      </c>
      <c r="I488" s="111" t="e">
        <f>#REF!</f>
        <v>#REF!</v>
      </c>
      <c r="J488" s="11" t="e">
        <f>#REF!</f>
        <v>#REF!</v>
      </c>
      <c r="K488" s="11" t="e">
        <f>#REF!</f>
        <v>#REF!</v>
      </c>
      <c r="L488" s="112" t="e">
        <f t="shared" si="7"/>
        <v>#REF!</v>
      </c>
    </row>
    <row r="489" spans="1:12" x14ac:dyDescent="0.25">
      <c r="A489" s="43" t="s">
        <v>4</v>
      </c>
      <c r="B489" s="29" t="s">
        <v>727</v>
      </c>
      <c r="C489" s="11" t="s">
        <v>236</v>
      </c>
      <c r="D489" s="57">
        <v>432300</v>
      </c>
      <c r="E489" s="12" t="s">
        <v>42</v>
      </c>
      <c r="F489" s="14">
        <v>244699</v>
      </c>
      <c r="G489" s="14">
        <f>VLOOKUP(B489,Indicadores_Exportacao!$A$8:$H$28,6,FALSE)</f>
        <v>0</v>
      </c>
      <c r="H489" s="111" t="e">
        <f>#REF!</f>
        <v>#REF!</v>
      </c>
      <c r="I489" s="111" t="e">
        <f>#REF!</f>
        <v>#REF!</v>
      </c>
      <c r="J489" s="11" t="e">
        <f>#REF!</f>
        <v>#REF!</v>
      </c>
      <c r="K489" s="11" t="e">
        <f>#REF!</f>
        <v>#REF!</v>
      </c>
      <c r="L489" s="112" t="e">
        <f t="shared" si="7"/>
        <v>#REF!</v>
      </c>
    </row>
    <row r="490" spans="1:12" x14ac:dyDescent="0.25">
      <c r="A490" s="59" t="s">
        <v>17</v>
      </c>
      <c r="B490" s="29" t="s">
        <v>646</v>
      </c>
      <c r="C490" s="10" t="s">
        <v>647</v>
      </c>
      <c r="D490" s="57">
        <v>432310</v>
      </c>
      <c r="E490" s="12" t="s">
        <v>39</v>
      </c>
      <c r="F490" s="14">
        <v>5153</v>
      </c>
      <c r="G490" s="14">
        <f>VLOOKUP(B490,Indicadores_Exportacao!$A$8:$H$28,6,FALSE)</f>
        <v>0</v>
      </c>
      <c r="H490" s="111" t="e">
        <f>#REF!</f>
        <v>#REF!</v>
      </c>
      <c r="I490" s="111" t="e">
        <f>#REF!</f>
        <v>#REF!</v>
      </c>
      <c r="J490" s="11" t="e">
        <f>#REF!</f>
        <v>#REF!</v>
      </c>
      <c r="K490" s="11" t="e">
        <f>#REF!</f>
        <v>#REF!</v>
      </c>
      <c r="L490" s="112" t="e">
        <f t="shared" si="7"/>
        <v>#REF!</v>
      </c>
    </row>
    <row r="491" spans="1:12" x14ac:dyDescent="0.25">
      <c r="A491" s="43" t="s">
        <v>17</v>
      </c>
      <c r="B491" s="29" t="s">
        <v>648</v>
      </c>
      <c r="C491" s="11" t="s">
        <v>259</v>
      </c>
      <c r="D491" s="57">
        <v>432320</v>
      </c>
      <c r="E491" s="12" t="s">
        <v>38</v>
      </c>
      <c r="F491" s="14">
        <v>3088</v>
      </c>
      <c r="G491" s="14">
        <f>VLOOKUP(B491,Indicadores_Exportacao!$A$8:$H$28,6,FALSE)</f>
        <v>0</v>
      </c>
      <c r="H491" s="111" t="e">
        <f>#REF!</f>
        <v>#REF!</v>
      </c>
      <c r="I491" s="111" t="e">
        <f>#REF!</f>
        <v>#REF!</v>
      </c>
      <c r="J491" s="11" t="e">
        <f>#REF!</f>
        <v>#REF!</v>
      </c>
      <c r="K491" s="11" t="e">
        <f>#REF!</f>
        <v>#REF!</v>
      </c>
      <c r="L491" s="112" t="e">
        <f t="shared" si="7"/>
        <v>#REF!</v>
      </c>
    </row>
    <row r="492" spans="1:12" x14ac:dyDescent="0.25">
      <c r="A492" s="43" t="s">
        <v>21</v>
      </c>
      <c r="B492" s="29" t="s">
        <v>649</v>
      </c>
      <c r="C492" s="11" t="s">
        <v>470</v>
      </c>
      <c r="D492" s="57">
        <v>432330</v>
      </c>
      <c r="E492" s="12" t="s">
        <v>36</v>
      </c>
      <c r="F492" s="14">
        <v>3589</v>
      </c>
      <c r="G492" s="14">
        <f>VLOOKUP(B492,Indicadores_Exportacao!$A$8:$H$28,6,FALSE)</f>
        <v>0</v>
      </c>
      <c r="H492" s="111" t="e">
        <f>#REF!</f>
        <v>#REF!</v>
      </c>
      <c r="I492" s="111" t="e">
        <f>#REF!</f>
        <v>#REF!</v>
      </c>
      <c r="J492" s="11" t="e">
        <f>#REF!</f>
        <v>#REF!</v>
      </c>
      <c r="K492" s="11" t="e">
        <f>#REF!</f>
        <v>#REF!</v>
      </c>
      <c r="L492" s="112" t="e">
        <f t="shared" si="7"/>
        <v>#REF!</v>
      </c>
    </row>
    <row r="493" spans="1:12" x14ac:dyDescent="0.25">
      <c r="A493" s="43" t="s">
        <v>17</v>
      </c>
      <c r="B493" s="29" t="s">
        <v>648</v>
      </c>
      <c r="C493" s="11" t="s">
        <v>259</v>
      </c>
      <c r="D493" s="57">
        <v>432335</v>
      </c>
      <c r="E493" s="12" t="s">
        <v>35</v>
      </c>
      <c r="F493" s="14">
        <v>2080</v>
      </c>
      <c r="G493" s="14">
        <f>VLOOKUP(B493,Indicadores_Exportacao!$A$8:$H$28,6,FALSE)</f>
        <v>0</v>
      </c>
      <c r="H493" s="111" t="e">
        <f>#REF!</f>
        <v>#REF!</v>
      </c>
      <c r="I493" s="111" t="e">
        <f>#REF!</f>
        <v>#REF!</v>
      </c>
      <c r="J493" s="11" t="e">
        <f>#REF!</f>
        <v>#REF!</v>
      </c>
      <c r="K493" s="11" t="e">
        <f>#REF!</f>
        <v>#REF!</v>
      </c>
      <c r="L493" s="112" t="e">
        <f t="shared" si="7"/>
        <v>#REF!</v>
      </c>
    </row>
    <row r="494" spans="1:12" x14ac:dyDescent="0.25">
      <c r="A494" s="43" t="s">
        <v>17</v>
      </c>
      <c r="B494" s="29" t="s">
        <v>648</v>
      </c>
      <c r="C494" s="11" t="s">
        <v>259</v>
      </c>
      <c r="D494" s="57">
        <v>432340</v>
      </c>
      <c r="E494" s="12" t="s">
        <v>32</v>
      </c>
      <c r="F494" s="14">
        <v>4423</v>
      </c>
      <c r="G494" s="14">
        <f>VLOOKUP(B494,Indicadores_Exportacao!$A$8:$H$28,6,FALSE)</f>
        <v>0</v>
      </c>
      <c r="H494" s="111" t="e">
        <f>#REF!</f>
        <v>#REF!</v>
      </c>
      <c r="I494" s="111" t="e">
        <f>#REF!</f>
        <v>#REF!</v>
      </c>
      <c r="J494" s="11" t="e">
        <f>#REF!</f>
        <v>#REF!</v>
      </c>
      <c r="K494" s="11" t="e">
        <f>#REF!</f>
        <v>#REF!</v>
      </c>
      <c r="L494" s="112" t="e">
        <f t="shared" si="7"/>
        <v>#REF!</v>
      </c>
    </row>
    <row r="495" spans="1:12" x14ac:dyDescent="0.25">
      <c r="A495" s="43" t="s">
        <v>27</v>
      </c>
      <c r="B495" s="29" t="s">
        <v>644</v>
      </c>
      <c r="C495" s="11" t="s">
        <v>196</v>
      </c>
      <c r="D495" s="57">
        <v>432345</v>
      </c>
      <c r="E495" s="12" t="s">
        <v>29</v>
      </c>
      <c r="F495" s="14">
        <v>3926</v>
      </c>
      <c r="G495" s="14">
        <f>VLOOKUP(B495,Indicadores_Exportacao!$A$8:$H$28,6,FALSE)</f>
        <v>0</v>
      </c>
      <c r="H495" s="111" t="e">
        <f>#REF!</f>
        <v>#REF!</v>
      </c>
      <c r="I495" s="111" t="e">
        <f>#REF!</f>
        <v>#REF!</v>
      </c>
      <c r="J495" s="11" t="e">
        <f>#REF!</f>
        <v>#REF!</v>
      </c>
      <c r="K495" s="11" t="e">
        <f>#REF!</f>
        <v>#REF!</v>
      </c>
      <c r="L495" s="112" t="e">
        <f t="shared" si="7"/>
        <v>#REF!</v>
      </c>
    </row>
    <row r="496" spans="1:12" x14ac:dyDescent="0.25">
      <c r="A496" s="59" t="s">
        <v>17</v>
      </c>
      <c r="B496" s="29" t="s">
        <v>646</v>
      </c>
      <c r="C496" s="10" t="s">
        <v>647</v>
      </c>
      <c r="D496" s="57">
        <v>432350</v>
      </c>
      <c r="E496" s="12" t="s">
        <v>25</v>
      </c>
      <c r="F496" s="14">
        <v>2863</v>
      </c>
      <c r="G496" s="14">
        <f>VLOOKUP(B496,Indicadores_Exportacao!$A$8:$H$28,6,FALSE)</f>
        <v>0</v>
      </c>
      <c r="H496" s="111" t="e">
        <f>#REF!</f>
        <v>#REF!</v>
      </c>
      <c r="I496" s="111" t="e">
        <f>#REF!</f>
        <v>#REF!</v>
      </c>
      <c r="J496" s="11" t="e">
        <f>#REF!</f>
        <v>#REF!</v>
      </c>
      <c r="K496" s="11" t="e">
        <f>#REF!</f>
        <v>#REF!</v>
      </c>
      <c r="L496" s="112" t="e">
        <f t="shared" si="7"/>
        <v>#REF!</v>
      </c>
    </row>
    <row r="497" spans="1:12" x14ac:dyDescent="0.25">
      <c r="A497" s="43" t="s">
        <v>21</v>
      </c>
      <c r="B497" s="29" t="s">
        <v>649</v>
      </c>
      <c r="C497" s="11" t="s">
        <v>470</v>
      </c>
      <c r="D497" s="57">
        <v>432360</v>
      </c>
      <c r="E497" s="12" t="s">
        <v>23</v>
      </c>
      <c r="F497" s="14">
        <v>1648</v>
      </c>
      <c r="G497" s="14">
        <f>VLOOKUP(B497,Indicadores_Exportacao!$A$8:$H$28,6,FALSE)</f>
        <v>0</v>
      </c>
      <c r="H497" s="111" t="e">
        <f>#REF!</f>
        <v>#REF!</v>
      </c>
      <c r="I497" s="111" t="e">
        <f>#REF!</f>
        <v>#REF!</v>
      </c>
      <c r="J497" s="11" t="e">
        <f>#REF!</f>
        <v>#REF!</v>
      </c>
      <c r="K497" s="11" t="e">
        <f>#REF!</f>
        <v>#REF!</v>
      </c>
      <c r="L497" s="112" t="e">
        <f t="shared" si="7"/>
        <v>#REF!</v>
      </c>
    </row>
    <row r="498" spans="1:12" x14ac:dyDescent="0.25">
      <c r="A498" s="59" t="s">
        <v>17</v>
      </c>
      <c r="B498" s="29" t="s">
        <v>646</v>
      </c>
      <c r="C498" s="10" t="s">
        <v>647</v>
      </c>
      <c r="D498" s="57">
        <v>432370</v>
      </c>
      <c r="E498" s="12" t="s">
        <v>19</v>
      </c>
      <c r="F498" s="14">
        <v>2885</v>
      </c>
      <c r="G498" s="14">
        <f>VLOOKUP(B498,Indicadores_Exportacao!$A$8:$H$28,6,FALSE)</f>
        <v>0</v>
      </c>
      <c r="H498" s="111" t="e">
        <f>#REF!</f>
        <v>#REF!</v>
      </c>
      <c r="I498" s="111" t="e">
        <f>#REF!</f>
        <v>#REF!</v>
      </c>
      <c r="J498" s="11" t="e">
        <f>#REF!</f>
        <v>#REF!</v>
      </c>
      <c r="K498" s="11" t="e">
        <f>#REF!</f>
        <v>#REF!</v>
      </c>
      <c r="L498" s="112" t="e">
        <f t="shared" si="7"/>
        <v>#REF!</v>
      </c>
    </row>
    <row r="499" spans="1:12" x14ac:dyDescent="0.25">
      <c r="A499" s="43" t="s">
        <v>12</v>
      </c>
      <c r="B499" s="29" t="s">
        <v>566</v>
      </c>
      <c r="C499" s="11" t="s">
        <v>188</v>
      </c>
      <c r="D499" s="57">
        <v>432375</v>
      </c>
      <c r="E499" s="12" t="s">
        <v>14</v>
      </c>
      <c r="F499" s="14">
        <v>3389</v>
      </c>
      <c r="G499" s="14">
        <f>VLOOKUP(B499,Indicadores_Exportacao!$A$8:$H$28,6,FALSE)</f>
        <v>0</v>
      </c>
      <c r="H499" s="111" t="e">
        <f>#REF!</f>
        <v>#REF!</v>
      </c>
      <c r="I499" s="111" t="e">
        <f>#REF!</f>
        <v>#REF!</v>
      </c>
      <c r="J499" s="11" t="e">
        <f>#REF!</f>
        <v>#REF!</v>
      </c>
      <c r="K499" s="11" t="e">
        <f>#REF!</f>
        <v>#REF!</v>
      </c>
      <c r="L499" s="112" t="e">
        <f t="shared" si="7"/>
        <v>#REF!</v>
      </c>
    </row>
    <row r="500" spans="1:12" x14ac:dyDescent="0.25">
      <c r="A500" s="43" t="s">
        <v>8</v>
      </c>
      <c r="B500" s="29" t="s">
        <v>650</v>
      </c>
      <c r="C500" s="11" t="s">
        <v>334</v>
      </c>
      <c r="D500" s="57">
        <v>432377</v>
      </c>
      <c r="E500" s="12" t="s">
        <v>10</v>
      </c>
      <c r="F500" s="14">
        <v>3136</v>
      </c>
      <c r="G500" s="14">
        <f>VLOOKUP(B500,Indicadores_Exportacao!$A$8:$H$28,6,FALSE)</f>
        <v>0</v>
      </c>
      <c r="H500" s="111" t="e">
        <f>#REF!</f>
        <v>#REF!</v>
      </c>
      <c r="I500" s="111" t="e">
        <f>#REF!</f>
        <v>#REF!</v>
      </c>
      <c r="J500" s="11" t="e">
        <f>#REF!</f>
        <v>#REF!</v>
      </c>
      <c r="K500" s="11" t="e">
        <f>#REF!</f>
        <v>#REF!</v>
      </c>
      <c r="L500" s="112" t="e">
        <f t="shared" si="7"/>
        <v>#REF!</v>
      </c>
    </row>
    <row r="501" spans="1:12" ht="15.75" thickBot="1" x14ac:dyDescent="0.3">
      <c r="A501" s="44" t="s">
        <v>4</v>
      </c>
      <c r="B501" s="29" t="s">
        <v>645</v>
      </c>
      <c r="C501" s="45" t="s">
        <v>483</v>
      </c>
      <c r="D501" s="61">
        <v>432380</v>
      </c>
      <c r="E501" s="46" t="s">
        <v>6</v>
      </c>
      <c r="F501" s="47">
        <v>15858</v>
      </c>
      <c r="G501" s="47">
        <f>VLOOKUP(B501,Indicadores_Exportacao!$A$8:$H$28,6,FALSE)</f>
        <v>0</v>
      </c>
      <c r="H501" s="113" t="e">
        <f>#REF!</f>
        <v>#REF!</v>
      </c>
      <c r="I501" s="113" t="e">
        <f>#REF!</f>
        <v>#REF!</v>
      </c>
      <c r="J501" s="45" t="e">
        <f>#REF!</f>
        <v>#REF!</v>
      </c>
      <c r="K501" s="45" t="e">
        <f>#REF!</f>
        <v>#REF!</v>
      </c>
      <c r="L501" s="114" t="e">
        <f t="shared" si="7"/>
        <v>#REF!</v>
      </c>
    </row>
  </sheetData>
  <autoFilter ref="A4:L501" xr:uid="{00000000-0009-0000-0000-00000B000000}"/>
  <mergeCells count="2">
    <mergeCell ref="A1:L2"/>
    <mergeCell ref="A3:L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4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3">
    <tabColor rgb="FF92D050"/>
  </sheetPr>
  <dimension ref="A1:AB513"/>
  <sheetViews>
    <sheetView showGridLines="0" tabSelected="1" zoomScaleNormal="100" zoomScaleSheetLayoutView="100" workbookViewId="0">
      <selection activeCell="B13" sqref="B13"/>
    </sheetView>
  </sheetViews>
  <sheetFormatPr defaultColWidth="9.28515625" defaultRowHeight="11.25" x14ac:dyDescent="0.2"/>
  <cols>
    <col min="1" max="1" width="13.5703125" style="3" customWidth="1"/>
    <col min="2" max="2" width="12.5703125" style="3" customWidth="1"/>
    <col min="3" max="3" width="15.28515625" style="3" bestFit="1" customWidth="1"/>
    <col min="4" max="6" width="15.28515625" style="3" hidden="1" customWidth="1"/>
    <col min="7" max="7" width="15.28515625" style="3" customWidth="1"/>
    <col min="8" max="8" width="17.5703125" style="3" customWidth="1"/>
    <col min="9" max="9" width="18.7109375" style="3" customWidth="1"/>
    <col min="10" max="10" width="16.28515625" style="3" customWidth="1"/>
    <col min="11" max="12" width="19.42578125" style="3" customWidth="1"/>
    <col min="13" max="17" width="16.28515625" style="3" customWidth="1"/>
    <col min="18" max="19" width="19.140625" style="3" customWidth="1"/>
    <col min="20" max="197" width="9.28515625" style="3"/>
    <col min="198" max="198" width="7.5703125" style="3" customWidth="1"/>
    <col min="199" max="199" width="22.28515625" style="3" customWidth="1"/>
    <col min="200" max="200" width="14.28515625" style="3" bestFit="1" customWidth="1"/>
    <col min="201" max="201" width="5.140625" style="3" customWidth="1"/>
    <col min="202" max="202" width="27.28515625" style="3" customWidth="1"/>
    <col min="203" max="203" width="13.7109375" style="3" customWidth="1"/>
    <col min="204" max="204" width="19.7109375" style="3" customWidth="1"/>
    <col min="205" max="205" width="14.85546875" style="3" bestFit="1" customWidth="1"/>
    <col min="206" max="208" width="9.28515625" style="3"/>
    <col min="209" max="209" width="41.7109375" style="3" customWidth="1"/>
    <col min="210" max="210" width="17.85546875" style="3" bestFit="1" customWidth="1"/>
    <col min="211" max="453" width="9.28515625" style="3"/>
    <col min="454" max="454" width="7.5703125" style="3" customWidth="1"/>
    <col min="455" max="455" width="22.28515625" style="3" customWidth="1"/>
    <col min="456" max="456" width="14.28515625" style="3" bestFit="1" customWidth="1"/>
    <col min="457" max="457" width="5.140625" style="3" customWidth="1"/>
    <col min="458" max="458" width="27.28515625" style="3" customWidth="1"/>
    <col min="459" max="459" width="13.7109375" style="3" customWidth="1"/>
    <col min="460" max="460" width="19.7109375" style="3" customWidth="1"/>
    <col min="461" max="461" width="14.85546875" style="3" bestFit="1" customWidth="1"/>
    <col min="462" max="464" width="9.28515625" style="3"/>
    <col min="465" max="465" width="41.7109375" style="3" customWidth="1"/>
    <col min="466" max="466" width="17.85546875" style="3" bestFit="1" customWidth="1"/>
    <col min="467" max="709" width="9.28515625" style="3"/>
    <col min="710" max="710" width="7.5703125" style="3" customWidth="1"/>
    <col min="711" max="711" width="22.28515625" style="3" customWidth="1"/>
    <col min="712" max="712" width="14.28515625" style="3" bestFit="1" customWidth="1"/>
    <col min="713" max="713" width="5.140625" style="3" customWidth="1"/>
    <col min="714" max="714" width="27.28515625" style="3" customWidth="1"/>
    <col min="715" max="715" width="13.7109375" style="3" customWidth="1"/>
    <col min="716" max="716" width="19.7109375" style="3" customWidth="1"/>
    <col min="717" max="717" width="14.85546875" style="3" bestFit="1" customWidth="1"/>
    <col min="718" max="720" width="9.28515625" style="3"/>
    <col min="721" max="721" width="41.7109375" style="3" customWidth="1"/>
    <col min="722" max="722" width="17.85546875" style="3" bestFit="1" customWidth="1"/>
    <col min="723" max="965" width="9.28515625" style="3"/>
    <col min="966" max="966" width="7.5703125" style="3" customWidth="1"/>
    <col min="967" max="967" width="22.28515625" style="3" customWidth="1"/>
    <col min="968" max="968" width="14.28515625" style="3" bestFit="1" customWidth="1"/>
    <col min="969" max="969" width="5.140625" style="3" customWidth="1"/>
    <col min="970" max="970" width="27.28515625" style="3" customWidth="1"/>
    <col min="971" max="971" width="13.7109375" style="3" customWidth="1"/>
    <col min="972" max="972" width="19.7109375" style="3" customWidth="1"/>
    <col min="973" max="973" width="14.85546875" style="3" bestFit="1" customWidth="1"/>
    <col min="974" max="976" width="9.28515625" style="3"/>
    <col min="977" max="977" width="41.7109375" style="3" customWidth="1"/>
    <col min="978" max="978" width="17.85546875" style="3" bestFit="1" customWidth="1"/>
    <col min="979" max="1221" width="9.28515625" style="3"/>
    <col min="1222" max="1222" width="7.5703125" style="3" customWidth="1"/>
    <col min="1223" max="1223" width="22.28515625" style="3" customWidth="1"/>
    <col min="1224" max="1224" width="14.28515625" style="3" bestFit="1" customWidth="1"/>
    <col min="1225" max="1225" width="5.140625" style="3" customWidth="1"/>
    <col min="1226" max="1226" width="27.28515625" style="3" customWidth="1"/>
    <col min="1227" max="1227" width="13.7109375" style="3" customWidth="1"/>
    <col min="1228" max="1228" width="19.7109375" style="3" customWidth="1"/>
    <col min="1229" max="1229" width="14.85546875" style="3" bestFit="1" customWidth="1"/>
    <col min="1230" max="1232" width="9.28515625" style="3"/>
    <col min="1233" max="1233" width="41.7109375" style="3" customWidth="1"/>
    <col min="1234" max="1234" width="17.85546875" style="3" bestFit="1" customWidth="1"/>
    <col min="1235" max="1477" width="9.28515625" style="3"/>
    <col min="1478" max="1478" width="7.5703125" style="3" customWidth="1"/>
    <col min="1479" max="1479" width="22.28515625" style="3" customWidth="1"/>
    <col min="1480" max="1480" width="14.28515625" style="3" bestFit="1" customWidth="1"/>
    <col min="1481" max="1481" width="5.140625" style="3" customWidth="1"/>
    <col min="1482" max="1482" width="27.28515625" style="3" customWidth="1"/>
    <col min="1483" max="1483" width="13.7109375" style="3" customWidth="1"/>
    <col min="1484" max="1484" width="19.7109375" style="3" customWidth="1"/>
    <col min="1485" max="1485" width="14.85546875" style="3" bestFit="1" customWidth="1"/>
    <col min="1486" max="1488" width="9.28515625" style="3"/>
    <col min="1489" max="1489" width="41.7109375" style="3" customWidth="1"/>
    <col min="1490" max="1490" width="17.85546875" style="3" bestFit="1" customWidth="1"/>
    <col min="1491" max="1733" width="9.28515625" style="3"/>
    <col min="1734" max="1734" width="7.5703125" style="3" customWidth="1"/>
    <col min="1735" max="1735" width="22.28515625" style="3" customWidth="1"/>
    <col min="1736" max="1736" width="14.28515625" style="3" bestFit="1" customWidth="1"/>
    <col min="1737" max="1737" width="5.140625" style="3" customWidth="1"/>
    <col min="1738" max="1738" width="27.28515625" style="3" customWidth="1"/>
    <col min="1739" max="1739" width="13.7109375" style="3" customWidth="1"/>
    <col min="1740" max="1740" width="19.7109375" style="3" customWidth="1"/>
    <col min="1741" max="1741" width="14.85546875" style="3" bestFit="1" customWidth="1"/>
    <col min="1742" max="1744" width="9.28515625" style="3"/>
    <col min="1745" max="1745" width="41.7109375" style="3" customWidth="1"/>
    <col min="1746" max="1746" width="17.85546875" style="3" bestFit="1" customWidth="1"/>
    <col min="1747" max="1989" width="9.28515625" style="3"/>
    <col min="1990" max="1990" width="7.5703125" style="3" customWidth="1"/>
    <col min="1991" max="1991" width="22.28515625" style="3" customWidth="1"/>
    <col min="1992" max="1992" width="14.28515625" style="3" bestFit="1" customWidth="1"/>
    <col min="1993" max="1993" width="5.140625" style="3" customWidth="1"/>
    <col min="1994" max="1994" width="27.28515625" style="3" customWidth="1"/>
    <col min="1995" max="1995" width="13.7109375" style="3" customWidth="1"/>
    <col min="1996" max="1996" width="19.7109375" style="3" customWidth="1"/>
    <col min="1997" max="1997" width="14.85546875" style="3" bestFit="1" customWidth="1"/>
    <col min="1998" max="2000" width="9.28515625" style="3"/>
    <col min="2001" max="2001" width="41.7109375" style="3" customWidth="1"/>
    <col min="2002" max="2002" width="17.85546875" style="3" bestFit="1" customWidth="1"/>
    <col min="2003" max="2245" width="9.28515625" style="3"/>
    <col min="2246" max="2246" width="7.5703125" style="3" customWidth="1"/>
    <col min="2247" max="2247" width="22.28515625" style="3" customWidth="1"/>
    <col min="2248" max="2248" width="14.28515625" style="3" bestFit="1" customWidth="1"/>
    <col min="2249" max="2249" width="5.140625" style="3" customWidth="1"/>
    <col min="2250" max="2250" width="27.28515625" style="3" customWidth="1"/>
    <col min="2251" max="2251" width="13.7109375" style="3" customWidth="1"/>
    <col min="2252" max="2252" width="19.7109375" style="3" customWidth="1"/>
    <col min="2253" max="2253" width="14.85546875" style="3" bestFit="1" customWidth="1"/>
    <col min="2254" max="2256" width="9.28515625" style="3"/>
    <col min="2257" max="2257" width="41.7109375" style="3" customWidth="1"/>
    <col min="2258" max="2258" width="17.85546875" style="3" bestFit="1" customWidth="1"/>
    <col min="2259" max="2501" width="9.28515625" style="3"/>
    <col min="2502" max="2502" width="7.5703125" style="3" customWidth="1"/>
    <col min="2503" max="2503" width="22.28515625" style="3" customWidth="1"/>
    <col min="2504" max="2504" width="14.28515625" style="3" bestFit="1" customWidth="1"/>
    <col min="2505" max="2505" width="5.140625" style="3" customWidth="1"/>
    <col min="2506" max="2506" width="27.28515625" style="3" customWidth="1"/>
    <col min="2507" max="2507" width="13.7109375" style="3" customWidth="1"/>
    <col min="2508" max="2508" width="19.7109375" style="3" customWidth="1"/>
    <col min="2509" max="2509" width="14.85546875" style="3" bestFit="1" customWidth="1"/>
    <col min="2510" max="2512" width="9.28515625" style="3"/>
    <col min="2513" max="2513" width="41.7109375" style="3" customWidth="1"/>
    <col min="2514" max="2514" width="17.85546875" style="3" bestFit="1" customWidth="1"/>
    <col min="2515" max="2757" width="9.28515625" style="3"/>
    <col min="2758" max="2758" width="7.5703125" style="3" customWidth="1"/>
    <col min="2759" max="2759" width="22.28515625" style="3" customWidth="1"/>
    <col min="2760" max="2760" width="14.28515625" style="3" bestFit="1" customWidth="1"/>
    <col min="2761" max="2761" width="5.140625" style="3" customWidth="1"/>
    <col min="2762" max="2762" width="27.28515625" style="3" customWidth="1"/>
    <col min="2763" max="2763" width="13.7109375" style="3" customWidth="1"/>
    <col min="2764" max="2764" width="19.7109375" style="3" customWidth="1"/>
    <col min="2765" max="2765" width="14.85546875" style="3" bestFit="1" customWidth="1"/>
    <col min="2766" max="2768" width="9.28515625" style="3"/>
    <col min="2769" max="2769" width="41.7109375" style="3" customWidth="1"/>
    <col min="2770" max="2770" width="17.85546875" style="3" bestFit="1" customWidth="1"/>
    <col min="2771" max="3013" width="9.28515625" style="3"/>
    <col min="3014" max="3014" width="7.5703125" style="3" customWidth="1"/>
    <col min="3015" max="3015" width="22.28515625" style="3" customWidth="1"/>
    <col min="3016" max="3016" width="14.28515625" style="3" bestFit="1" customWidth="1"/>
    <col min="3017" max="3017" width="5.140625" style="3" customWidth="1"/>
    <col min="3018" max="3018" width="27.28515625" style="3" customWidth="1"/>
    <col min="3019" max="3019" width="13.7109375" style="3" customWidth="1"/>
    <col min="3020" max="3020" width="19.7109375" style="3" customWidth="1"/>
    <col min="3021" max="3021" width="14.85546875" style="3" bestFit="1" customWidth="1"/>
    <col min="3022" max="3024" width="9.28515625" style="3"/>
    <col min="3025" max="3025" width="41.7109375" style="3" customWidth="1"/>
    <col min="3026" max="3026" width="17.85546875" style="3" bestFit="1" customWidth="1"/>
    <col min="3027" max="3269" width="9.28515625" style="3"/>
    <col min="3270" max="3270" width="7.5703125" style="3" customWidth="1"/>
    <col min="3271" max="3271" width="22.28515625" style="3" customWidth="1"/>
    <col min="3272" max="3272" width="14.28515625" style="3" bestFit="1" customWidth="1"/>
    <col min="3273" max="3273" width="5.140625" style="3" customWidth="1"/>
    <col min="3274" max="3274" width="27.28515625" style="3" customWidth="1"/>
    <col min="3275" max="3275" width="13.7109375" style="3" customWidth="1"/>
    <col min="3276" max="3276" width="19.7109375" style="3" customWidth="1"/>
    <col min="3277" max="3277" width="14.85546875" style="3" bestFit="1" customWidth="1"/>
    <col min="3278" max="3280" width="9.28515625" style="3"/>
    <col min="3281" max="3281" width="41.7109375" style="3" customWidth="1"/>
    <col min="3282" max="3282" width="17.85546875" style="3" bestFit="1" customWidth="1"/>
    <col min="3283" max="3525" width="9.28515625" style="3"/>
    <col min="3526" max="3526" width="7.5703125" style="3" customWidth="1"/>
    <col min="3527" max="3527" width="22.28515625" style="3" customWidth="1"/>
    <col min="3528" max="3528" width="14.28515625" style="3" bestFit="1" customWidth="1"/>
    <col min="3529" max="3529" width="5.140625" style="3" customWidth="1"/>
    <col min="3530" max="3530" width="27.28515625" style="3" customWidth="1"/>
    <col min="3531" max="3531" width="13.7109375" style="3" customWidth="1"/>
    <col min="3532" max="3532" width="19.7109375" style="3" customWidth="1"/>
    <col min="3533" max="3533" width="14.85546875" style="3" bestFit="1" customWidth="1"/>
    <col min="3534" max="3536" width="9.28515625" style="3"/>
    <col min="3537" max="3537" width="41.7109375" style="3" customWidth="1"/>
    <col min="3538" max="3538" width="17.85546875" style="3" bestFit="1" customWidth="1"/>
    <col min="3539" max="3781" width="9.28515625" style="3"/>
    <col min="3782" max="3782" width="7.5703125" style="3" customWidth="1"/>
    <col min="3783" max="3783" width="22.28515625" style="3" customWidth="1"/>
    <col min="3784" max="3784" width="14.28515625" style="3" bestFit="1" customWidth="1"/>
    <col min="3785" max="3785" width="5.140625" style="3" customWidth="1"/>
    <col min="3786" max="3786" width="27.28515625" style="3" customWidth="1"/>
    <col min="3787" max="3787" width="13.7109375" style="3" customWidth="1"/>
    <col min="3788" max="3788" width="19.7109375" style="3" customWidth="1"/>
    <col min="3789" max="3789" width="14.85546875" style="3" bestFit="1" customWidth="1"/>
    <col min="3790" max="3792" width="9.28515625" style="3"/>
    <col min="3793" max="3793" width="41.7109375" style="3" customWidth="1"/>
    <col min="3794" max="3794" width="17.85546875" style="3" bestFit="1" customWidth="1"/>
    <col min="3795" max="4037" width="9.28515625" style="3"/>
    <col min="4038" max="4038" width="7.5703125" style="3" customWidth="1"/>
    <col min="4039" max="4039" width="22.28515625" style="3" customWidth="1"/>
    <col min="4040" max="4040" width="14.28515625" style="3" bestFit="1" customWidth="1"/>
    <col min="4041" max="4041" width="5.140625" style="3" customWidth="1"/>
    <col min="4042" max="4042" width="27.28515625" style="3" customWidth="1"/>
    <col min="4043" max="4043" width="13.7109375" style="3" customWidth="1"/>
    <col min="4044" max="4044" width="19.7109375" style="3" customWidth="1"/>
    <col min="4045" max="4045" width="14.85546875" style="3" bestFit="1" customWidth="1"/>
    <col min="4046" max="4048" width="9.28515625" style="3"/>
    <col min="4049" max="4049" width="41.7109375" style="3" customWidth="1"/>
    <col min="4050" max="4050" width="17.85546875" style="3" bestFit="1" customWidth="1"/>
    <col min="4051" max="4293" width="9.28515625" style="3"/>
    <col min="4294" max="4294" width="7.5703125" style="3" customWidth="1"/>
    <col min="4295" max="4295" width="22.28515625" style="3" customWidth="1"/>
    <col min="4296" max="4296" width="14.28515625" style="3" bestFit="1" customWidth="1"/>
    <col min="4297" max="4297" width="5.140625" style="3" customWidth="1"/>
    <col min="4298" max="4298" width="27.28515625" style="3" customWidth="1"/>
    <col min="4299" max="4299" width="13.7109375" style="3" customWidth="1"/>
    <col min="4300" max="4300" width="19.7109375" style="3" customWidth="1"/>
    <col min="4301" max="4301" width="14.85546875" style="3" bestFit="1" customWidth="1"/>
    <col min="4302" max="4304" width="9.28515625" style="3"/>
    <col min="4305" max="4305" width="41.7109375" style="3" customWidth="1"/>
    <col min="4306" max="4306" width="17.85546875" style="3" bestFit="1" customWidth="1"/>
    <col min="4307" max="4549" width="9.28515625" style="3"/>
    <col min="4550" max="4550" width="7.5703125" style="3" customWidth="1"/>
    <col min="4551" max="4551" width="22.28515625" style="3" customWidth="1"/>
    <col min="4552" max="4552" width="14.28515625" style="3" bestFit="1" customWidth="1"/>
    <col min="4553" max="4553" width="5.140625" style="3" customWidth="1"/>
    <col min="4554" max="4554" width="27.28515625" style="3" customWidth="1"/>
    <col min="4555" max="4555" width="13.7109375" style="3" customWidth="1"/>
    <col min="4556" max="4556" width="19.7109375" style="3" customWidth="1"/>
    <col min="4557" max="4557" width="14.85546875" style="3" bestFit="1" customWidth="1"/>
    <col min="4558" max="4560" width="9.28515625" style="3"/>
    <col min="4561" max="4561" width="41.7109375" style="3" customWidth="1"/>
    <col min="4562" max="4562" width="17.85546875" style="3" bestFit="1" customWidth="1"/>
    <col min="4563" max="4805" width="9.28515625" style="3"/>
    <col min="4806" max="4806" width="7.5703125" style="3" customWidth="1"/>
    <col min="4807" max="4807" width="22.28515625" style="3" customWidth="1"/>
    <col min="4808" max="4808" width="14.28515625" style="3" bestFit="1" customWidth="1"/>
    <col min="4809" max="4809" width="5.140625" style="3" customWidth="1"/>
    <col min="4810" max="4810" width="27.28515625" style="3" customWidth="1"/>
    <col min="4811" max="4811" width="13.7109375" style="3" customWidth="1"/>
    <col min="4812" max="4812" width="19.7109375" style="3" customWidth="1"/>
    <col min="4813" max="4813" width="14.85546875" style="3" bestFit="1" customWidth="1"/>
    <col min="4814" max="4816" width="9.28515625" style="3"/>
    <col min="4817" max="4817" width="41.7109375" style="3" customWidth="1"/>
    <col min="4818" max="4818" width="17.85546875" style="3" bestFit="1" customWidth="1"/>
    <col min="4819" max="5061" width="9.28515625" style="3"/>
    <col min="5062" max="5062" width="7.5703125" style="3" customWidth="1"/>
    <col min="5063" max="5063" width="22.28515625" style="3" customWidth="1"/>
    <col min="5064" max="5064" width="14.28515625" style="3" bestFit="1" customWidth="1"/>
    <col min="5065" max="5065" width="5.140625" style="3" customWidth="1"/>
    <col min="5066" max="5066" width="27.28515625" style="3" customWidth="1"/>
    <col min="5067" max="5067" width="13.7109375" style="3" customWidth="1"/>
    <col min="5068" max="5068" width="19.7109375" style="3" customWidth="1"/>
    <col min="5069" max="5069" width="14.85546875" style="3" bestFit="1" customWidth="1"/>
    <col min="5070" max="5072" width="9.28515625" style="3"/>
    <col min="5073" max="5073" width="41.7109375" style="3" customWidth="1"/>
    <col min="5074" max="5074" width="17.85546875" style="3" bestFit="1" customWidth="1"/>
    <col min="5075" max="5317" width="9.28515625" style="3"/>
    <col min="5318" max="5318" width="7.5703125" style="3" customWidth="1"/>
    <col min="5319" max="5319" width="22.28515625" style="3" customWidth="1"/>
    <col min="5320" max="5320" width="14.28515625" style="3" bestFit="1" customWidth="1"/>
    <col min="5321" max="5321" width="5.140625" style="3" customWidth="1"/>
    <col min="5322" max="5322" width="27.28515625" style="3" customWidth="1"/>
    <col min="5323" max="5323" width="13.7109375" style="3" customWidth="1"/>
    <col min="5324" max="5324" width="19.7109375" style="3" customWidth="1"/>
    <col min="5325" max="5325" width="14.85546875" style="3" bestFit="1" customWidth="1"/>
    <col min="5326" max="5328" width="9.28515625" style="3"/>
    <col min="5329" max="5329" width="41.7109375" style="3" customWidth="1"/>
    <col min="5330" max="5330" width="17.85546875" style="3" bestFit="1" customWidth="1"/>
    <col min="5331" max="5573" width="9.28515625" style="3"/>
    <col min="5574" max="5574" width="7.5703125" style="3" customWidth="1"/>
    <col min="5575" max="5575" width="22.28515625" style="3" customWidth="1"/>
    <col min="5576" max="5576" width="14.28515625" style="3" bestFit="1" customWidth="1"/>
    <col min="5577" max="5577" width="5.140625" style="3" customWidth="1"/>
    <col min="5578" max="5578" width="27.28515625" style="3" customWidth="1"/>
    <col min="5579" max="5579" width="13.7109375" style="3" customWidth="1"/>
    <col min="5580" max="5580" width="19.7109375" style="3" customWidth="1"/>
    <col min="5581" max="5581" width="14.85546875" style="3" bestFit="1" customWidth="1"/>
    <col min="5582" max="5584" width="9.28515625" style="3"/>
    <col min="5585" max="5585" width="41.7109375" style="3" customWidth="1"/>
    <col min="5586" max="5586" width="17.85546875" style="3" bestFit="1" customWidth="1"/>
    <col min="5587" max="5829" width="9.28515625" style="3"/>
    <col min="5830" max="5830" width="7.5703125" style="3" customWidth="1"/>
    <col min="5831" max="5831" width="22.28515625" style="3" customWidth="1"/>
    <col min="5832" max="5832" width="14.28515625" style="3" bestFit="1" customWidth="1"/>
    <col min="5833" max="5833" width="5.140625" style="3" customWidth="1"/>
    <col min="5834" max="5834" width="27.28515625" style="3" customWidth="1"/>
    <col min="5835" max="5835" width="13.7109375" style="3" customWidth="1"/>
    <col min="5836" max="5836" width="19.7109375" style="3" customWidth="1"/>
    <col min="5837" max="5837" width="14.85546875" style="3" bestFit="1" customWidth="1"/>
    <col min="5838" max="5840" width="9.28515625" style="3"/>
    <col min="5841" max="5841" width="41.7109375" style="3" customWidth="1"/>
    <col min="5842" max="5842" width="17.85546875" style="3" bestFit="1" customWidth="1"/>
    <col min="5843" max="6085" width="9.28515625" style="3"/>
    <col min="6086" max="6086" width="7.5703125" style="3" customWidth="1"/>
    <col min="6087" max="6087" width="22.28515625" style="3" customWidth="1"/>
    <col min="6088" max="6088" width="14.28515625" style="3" bestFit="1" customWidth="1"/>
    <col min="6089" max="6089" width="5.140625" style="3" customWidth="1"/>
    <col min="6090" max="6090" width="27.28515625" style="3" customWidth="1"/>
    <col min="6091" max="6091" width="13.7109375" style="3" customWidth="1"/>
    <col min="6092" max="6092" width="19.7109375" style="3" customWidth="1"/>
    <col min="6093" max="6093" width="14.85546875" style="3" bestFit="1" customWidth="1"/>
    <col min="6094" max="6096" width="9.28515625" style="3"/>
    <col min="6097" max="6097" width="41.7109375" style="3" customWidth="1"/>
    <col min="6098" max="6098" width="17.85546875" style="3" bestFit="1" customWidth="1"/>
    <col min="6099" max="6341" width="9.28515625" style="3"/>
    <col min="6342" max="6342" width="7.5703125" style="3" customWidth="1"/>
    <col min="6343" max="6343" width="22.28515625" style="3" customWidth="1"/>
    <col min="6344" max="6344" width="14.28515625" style="3" bestFit="1" customWidth="1"/>
    <col min="6345" max="6345" width="5.140625" style="3" customWidth="1"/>
    <col min="6346" max="6346" width="27.28515625" style="3" customWidth="1"/>
    <col min="6347" max="6347" width="13.7109375" style="3" customWidth="1"/>
    <col min="6348" max="6348" width="19.7109375" style="3" customWidth="1"/>
    <col min="6349" max="6349" width="14.85546875" style="3" bestFit="1" customWidth="1"/>
    <col min="6350" max="6352" width="9.28515625" style="3"/>
    <col min="6353" max="6353" width="41.7109375" style="3" customWidth="1"/>
    <col min="6354" max="6354" width="17.85546875" style="3" bestFit="1" customWidth="1"/>
    <col min="6355" max="6597" width="9.28515625" style="3"/>
    <col min="6598" max="6598" width="7.5703125" style="3" customWidth="1"/>
    <col min="6599" max="6599" width="22.28515625" style="3" customWidth="1"/>
    <col min="6600" max="6600" width="14.28515625" style="3" bestFit="1" customWidth="1"/>
    <col min="6601" max="6601" width="5.140625" style="3" customWidth="1"/>
    <col min="6602" max="6602" width="27.28515625" style="3" customWidth="1"/>
    <col min="6603" max="6603" width="13.7109375" style="3" customWidth="1"/>
    <col min="6604" max="6604" width="19.7109375" style="3" customWidth="1"/>
    <col min="6605" max="6605" width="14.85546875" style="3" bestFit="1" customWidth="1"/>
    <col min="6606" max="6608" width="9.28515625" style="3"/>
    <col min="6609" max="6609" width="41.7109375" style="3" customWidth="1"/>
    <col min="6610" max="6610" width="17.85546875" style="3" bestFit="1" customWidth="1"/>
    <col min="6611" max="6853" width="9.28515625" style="3"/>
    <col min="6854" max="6854" width="7.5703125" style="3" customWidth="1"/>
    <col min="6855" max="6855" width="22.28515625" style="3" customWidth="1"/>
    <col min="6856" max="6856" width="14.28515625" style="3" bestFit="1" customWidth="1"/>
    <col min="6857" max="6857" width="5.140625" style="3" customWidth="1"/>
    <col min="6858" max="6858" width="27.28515625" style="3" customWidth="1"/>
    <col min="6859" max="6859" width="13.7109375" style="3" customWidth="1"/>
    <col min="6860" max="6860" width="19.7109375" style="3" customWidth="1"/>
    <col min="6861" max="6861" width="14.85546875" style="3" bestFit="1" customWidth="1"/>
    <col min="6862" max="6864" width="9.28515625" style="3"/>
    <col min="6865" max="6865" width="41.7109375" style="3" customWidth="1"/>
    <col min="6866" max="6866" width="17.85546875" style="3" bestFit="1" customWidth="1"/>
    <col min="6867" max="7109" width="9.28515625" style="3"/>
    <col min="7110" max="7110" width="7.5703125" style="3" customWidth="1"/>
    <col min="7111" max="7111" width="22.28515625" style="3" customWidth="1"/>
    <col min="7112" max="7112" width="14.28515625" style="3" bestFit="1" customWidth="1"/>
    <col min="7113" max="7113" width="5.140625" style="3" customWidth="1"/>
    <col min="7114" max="7114" width="27.28515625" style="3" customWidth="1"/>
    <col min="7115" max="7115" width="13.7109375" style="3" customWidth="1"/>
    <col min="7116" max="7116" width="19.7109375" style="3" customWidth="1"/>
    <col min="7117" max="7117" width="14.85546875" style="3" bestFit="1" customWidth="1"/>
    <col min="7118" max="7120" width="9.28515625" style="3"/>
    <col min="7121" max="7121" width="41.7109375" style="3" customWidth="1"/>
    <col min="7122" max="7122" width="17.85546875" style="3" bestFit="1" customWidth="1"/>
    <col min="7123" max="7365" width="9.28515625" style="3"/>
    <col min="7366" max="7366" width="7.5703125" style="3" customWidth="1"/>
    <col min="7367" max="7367" width="22.28515625" style="3" customWidth="1"/>
    <col min="7368" max="7368" width="14.28515625" style="3" bestFit="1" customWidth="1"/>
    <col min="7369" max="7369" width="5.140625" style="3" customWidth="1"/>
    <col min="7370" max="7370" width="27.28515625" style="3" customWidth="1"/>
    <col min="7371" max="7371" width="13.7109375" style="3" customWidth="1"/>
    <col min="7372" max="7372" width="19.7109375" style="3" customWidth="1"/>
    <col min="7373" max="7373" width="14.85546875" style="3" bestFit="1" customWidth="1"/>
    <col min="7374" max="7376" width="9.28515625" style="3"/>
    <col min="7377" max="7377" width="41.7109375" style="3" customWidth="1"/>
    <col min="7378" max="7378" width="17.85546875" style="3" bestFit="1" customWidth="1"/>
    <col min="7379" max="7621" width="9.28515625" style="3"/>
    <col min="7622" max="7622" width="7.5703125" style="3" customWidth="1"/>
    <col min="7623" max="7623" width="22.28515625" style="3" customWidth="1"/>
    <col min="7624" max="7624" width="14.28515625" style="3" bestFit="1" customWidth="1"/>
    <col min="7625" max="7625" width="5.140625" style="3" customWidth="1"/>
    <col min="7626" max="7626" width="27.28515625" style="3" customWidth="1"/>
    <col min="7627" max="7627" width="13.7109375" style="3" customWidth="1"/>
    <col min="7628" max="7628" width="19.7109375" style="3" customWidth="1"/>
    <col min="7629" max="7629" width="14.85546875" style="3" bestFit="1" customWidth="1"/>
    <col min="7630" max="7632" width="9.28515625" style="3"/>
    <col min="7633" max="7633" width="41.7109375" style="3" customWidth="1"/>
    <col min="7634" max="7634" width="17.85546875" style="3" bestFit="1" customWidth="1"/>
    <col min="7635" max="7877" width="9.28515625" style="3"/>
    <col min="7878" max="7878" width="7.5703125" style="3" customWidth="1"/>
    <col min="7879" max="7879" width="22.28515625" style="3" customWidth="1"/>
    <col min="7880" max="7880" width="14.28515625" style="3" bestFit="1" customWidth="1"/>
    <col min="7881" max="7881" width="5.140625" style="3" customWidth="1"/>
    <col min="7882" max="7882" width="27.28515625" style="3" customWidth="1"/>
    <col min="7883" max="7883" width="13.7109375" style="3" customWidth="1"/>
    <col min="7884" max="7884" width="19.7109375" style="3" customWidth="1"/>
    <col min="7885" max="7885" width="14.85546875" style="3" bestFit="1" customWidth="1"/>
    <col min="7886" max="7888" width="9.28515625" style="3"/>
    <col min="7889" max="7889" width="41.7109375" style="3" customWidth="1"/>
    <col min="7890" max="7890" width="17.85546875" style="3" bestFit="1" customWidth="1"/>
    <col min="7891" max="8133" width="9.28515625" style="3"/>
    <col min="8134" max="8134" width="7.5703125" style="3" customWidth="1"/>
    <col min="8135" max="8135" width="22.28515625" style="3" customWidth="1"/>
    <col min="8136" max="8136" width="14.28515625" style="3" bestFit="1" customWidth="1"/>
    <col min="8137" max="8137" width="5.140625" style="3" customWidth="1"/>
    <col min="8138" max="8138" width="27.28515625" style="3" customWidth="1"/>
    <col min="8139" max="8139" width="13.7109375" style="3" customWidth="1"/>
    <col min="8140" max="8140" width="19.7109375" style="3" customWidth="1"/>
    <col min="8141" max="8141" width="14.85546875" style="3" bestFit="1" customWidth="1"/>
    <col min="8142" max="8144" width="9.28515625" style="3"/>
    <col min="8145" max="8145" width="41.7109375" style="3" customWidth="1"/>
    <col min="8146" max="8146" width="17.85546875" style="3" bestFit="1" customWidth="1"/>
    <col min="8147" max="8389" width="9.28515625" style="3"/>
    <col min="8390" max="8390" width="7.5703125" style="3" customWidth="1"/>
    <col min="8391" max="8391" width="22.28515625" style="3" customWidth="1"/>
    <col min="8392" max="8392" width="14.28515625" style="3" bestFit="1" customWidth="1"/>
    <col min="8393" max="8393" width="5.140625" style="3" customWidth="1"/>
    <col min="8394" max="8394" width="27.28515625" style="3" customWidth="1"/>
    <col min="8395" max="8395" width="13.7109375" style="3" customWidth="1"/>
    <col min="8396" max="8396" width="19.7109375" style="3" customWidth="1"/>
    <col min="8397" max="8397" width="14.85546875" style="3" bestFit="1" customWidth="1"/>
    <col min="8398" max="8400" width="9.28515625" style="3"/>
    <col min="8401" max="8401" width="41.7109375" style="3" customWidth="1"/>
    <col min="8402" max="8402" width="17.85546875" style="3" bestFit="1" customWidth="1"/>
    <col min="8403" max="8645" width="9.28515625" style="3"/>
    <col min="8646" max="8646" width="7.5703125" style="3" customWidth="1"/>
    <col min="8647" max="8647" width="22.28515625" style="3" customWidth="1"/>
    <col min="8648" max="8648" width="14.28515625" style="3" bestFit="1" customWidth="1"/>
    <col min="8649" max="8649" width="5.140625" style="3" customWidth="1"/>
    <col min="8650" max="8650" width="27.28515625" style="3" customWidth="1"/>
    <col min="8651" max="8651" width="13.7109375" style="3" customWidth="1"/>
    <col min="8652" max="8652" width="19.7109375" style="3" customWidth="1"/>
    <col min="8653" max="8653" width="14.85546875" style="3" bestFit="1" customWidth="1"/>
    <col min="8654" max="8656" width="9.28515625" style="3"/>
    <col min="8657" max="8657" width="41.7109375" style="3" customWidth="1"/>
    <col min="8658" max="8658" width="17.85546875" style="3" bestFit="1" customWidth="1"/>
    <col min="8659" max="8901" width="9.28515625" style="3"/>
    <col min="8902" max="8902" width="7.5703125" style="3" customWidth="1"/>
    <col min="8903" max="8903" width="22.28515625" style="3" customWidth="1"/>
    <col min="8904" max="8904" width="14.28515625" style="3" bestFit="1" customWidth="1"/>
    <col min="8905" max="8905" width="5.140625" style="3" customWidth="1"/>
    <col min="8906" max="8906" width="27.28515625" style="3" customWidth="1"/>
    <col min="8907" max="8907" width="13.7109375" style="3" customWidth="1"/>
    <col min="8908" max="8908" width="19.7109375" style="3" customWidth="1"/>
    <col min="8909" max="8909" width="14.85546875" style="3" bestFit="1" customWidth="1"/>
    <col min="8910" max="8912" width="9.28515625" style="3"/>
    <col min="8913" max="8913" width="41.7109375" style="3" customWidth="1"/>
    <col min="8914" max="8914" width="17.85546875" style="3" bestFit="1" customWidth="1"/>
    <col min="8915" max="9157" width="9.28515625" style="3"/>
    <col min="9158" max="9158" width="7.5703125" style="3" customWidth="1"/>
    <col min="9159" max="9159" width="22.28515625" style="3" customWidth="1"/>
    <col min="9160" max="9160" width="14.28515625" style="3" bestFit="1" customWidth="1"/>
    <col min="9161" max="9161" width="5.140625" style="3" customWidth="1"/>
    <col min="9162" max="9162" width="27.28515625" style="3" customWidth="1"/>
    <col min="9163" max="9163" width="13.7109375" style="3" customWidth="1"/>
    <col min="9164" max="9164" width="19.7109375" style="3" customWidth="1"/>
    <col min="9165" max="9165" width="14.85546875" style="3" bestFit="1" customWidth="1"/>
    <col min="9166" max="9168" width="9.28515625" style="3"/>
    <col min="9169" max="9169" width="41.7109375" style="3" customWidth="1"/>
    <col min="9170" max="9170" width="17.85546875" style="3" bestFit="1" customWidth="1"/>
    <col min="9171" max="9413" width="9.28515625" style="3"/>
    <col min="9414" max="9414" width="7.5703125" style="3" customWidth="1"/>
    <col min="9415" max="9415" width="22.28515625" style="3" customWidth="1"/>
    <col min="9416" max="9416" width="14.28515625" style="3" bestFit="1" customWidth="1"/>
    <col min="9417" max="9417" width="5.140625" style="3" customWidth="1"/>
    <col min="9418" max="9418" width="27.28515625" style="3" customWidth="1"/>
    <col min="9419" max="9419" width="13.7109375" style="3" customWidth="1"/>
    <col min="9420" max="9420" width="19.7109375" style="3" customWidth="1"/>
    <col min="9421" max="9421" width="14.85546875" style="3" bestFit="1" customWidth="1"/>
    <col min="9422" max="9424" width="9.28515625" style="3"/>
    <col min="9425" max="9425" width="41.7109375" style="3" customWidth="1"/>
    <col min="9426" max="9426" width="17.85546875" style="3" bestFit="1" customWidth="1"/>
    <col min="9427" max="9669" width="9.28515625" style="3"/>
    <col min="9670" max="9670" width="7.5703125" style="3" customWidth="1"/>
    <col min="9671" max="9671" width="22.28515625" style="3" customWidth="1"/>
    <col min="9672" max="9672" width="14.28515625" style="3" bestFit="1" customWidth="1"/>
    <col min="9673" max="9673" width="5.140625" style="3" customWidth="1"/>
    <col min="9674" max="9674" width="27.28515625" style="3" customWidth="1"/>
    <col min="9675" max="9675" width="13.7109375" style="3" customWidth="1"/>
    <col min="9676" max="9676" width="19.7109375" style="3" customWidth="1"/>
    <col min="9677" max="9677" width="14.85546875" style="3" bestFit="1" customWidth="1"/>
    <col min="9678" max="9680" width="9.28515625" style="3"/>
    <col min="9681" max="9681" width="41.7109375" style="3" customWidth="1"/>
    <col min="9682" max="9682" width="17.85546875" style="3" bestFit="1" customWidth="1"/>
    <col min="9683" max="9925" width="9.28515625" style="3"/>
    <col min="9926" max="9926" width="7.5703125" style="3" customWidth="1"/>
    <col min="9927" max="9927" width="22.28515625" style="3" customWidth="1"/>
    <col min="9928" max="9928" width="14.28515625" style="3" bestFit="1" customWidth="1"/>
    <col min="9929" max="9929" width="5.140625" style="3" customWidth="1"/>
    <col min="9930" max="9930" width="27.28515625" style="3" customWidth="1"/>
    <col min="9931" max="9931" width="13.7109375" style="3" customWidth="1"/>
    <col min="9932" max="9932" width="19.7109375" style="3" customWidth="1"/>
    <col min="9933" max="9933" width="14.85546875" style="3" bestFit="1" customWidth="1"/>
    <col min="9934" max="9936" width="9.28515625" style="3"/>
    <col min="9937" max="9937" width="41.7109375" style="3" customWidth="1"/>
    <col min="9938" max="9938" width="17.85546875" style="3" bestFit="1" customWidth="1"/>
    <col min="9939" max="10181" width="9.28515625" style="3"/>
    <col min="10182" max="10182" width="7.5703125" style="3" customWidth="1"/>
    <col min="10183" max="10183" width="22.28515625" style="3" customWidth="1"/>
    <col min="10184" max="10184" width="14.28515625" style="3" bestFit="1" customWidth="1"/>
    <col min="10185" max="10185" width="5.140625" style="3" customWidth="1"/>
    <col min="10186" max="10186" width="27.28515625" style="3" customWidth="1"/>
    <col min="10187" max="10187" width="13.7109375" style="3" customWidth="1"/>
    <col min="10188" max="10188" width="19.7109375" style="3" customWidth="1"/>
    <col min="10189" max="10189" width="14.85546875" style="3" bestFit="1" customWidth="1"/>
    <col min="10190" max="10192" width="9.28515625" style="3"/>
    <col min="10193" max="10193" width="41.7109375" style="3" customWidth="1"/>
    <col min="10194" max="10194" width="17.85546875" style="3" bestFit="1" customWidth="1"/>
    <col min="10195" max="10437" width="9.28515625" style="3"/>
    <col min="10438" max="10438" width="7.5703125" style="3" customWidth="1"/>
    <col min="10439" max="10439" width="22.28515625" style="3" customWidth="1"/>
    <col min="10440" max="10440" width="14.28515625" style="3" bestFit="1" customWidth="1"/>
    <col min="10441" max="10441" width="5.140625" style="3" customWidth="1"/>
    <col min="10442" max="10442" width="27.28515625" style="3" customWidth="1"/>
    <col min="10443" max="10443" width="13.7109375" style="3" customWidth="1"/>
    <col min="10444" max="10444" width="19.7109375" style="3" customWidth="1"/>
    <col min="10445" max="10445" width="14.85546875" style="3" bestFit="1" customWidth="1"/>
    <col min="10446" max="10448" width="9.28515625" style="3"/>
    <col min="10449" max="10449" width="41.7109375" style="3" customWidth="1"/>
    <col min="10450" max="10450" width="17.85546875" style="3" bestFit="1" customWidth="1"/>
    <col min="10451" max="10693" width="9.28515625" style="3"/>
    <col min="10694" max="10694" width="7.5703125" style="3" customWidth="1"/>
    <col min="10695" max="10695" width="22.28515625" style="3" customWidth="1"/>
    <col min="10696" max="10696" width="14.28515625" style="3" bestFit="1" customWidth="1"/>
    <col min="10697" max="10697" width="5.140625" style="3" customWidth="1"/>
    <col min="10698" max="10698" width="27.28515625" style="3" customWidth="1"/>
    <col min="10699" max="10699" width="13.7109375" style="3" customWidth="1"/>
    <col min="10700" max="10700" width="19.7109375" style="3" customWidth="1"/>
    <col min="10701" max="10701" width="14.85546875" style="3" bestFit="1" customWidth="1"/>
    <col min="10702" max="10704" width="9.28515625" style="3"/>
    <col min="10705" max="10705" width="41.7109375" style="3" customWidth="1"/>
    <col min="10706" max="10706" width="17.85546875" style="3" bestFit="1" customWidth="1"/>
    <col min="10707" max="10949" width="9.28515625" style="3"/>
    <col min="10950" max="10950" width="7.5703125" style="3" customWidth="1"/>
    <col min="10951" max="10951" width="22.28515625" style="3" customWidth="1"/>
    <col min="10952" max="10952" width="14.28515625" style="3" bestFit="1" customWidth="1"/>
    <col min="10953" max="10953" width="5.140625" style="3" customWidth="1"/>
    <col min="10954" max="10954" width="27.28515625" style="3" customWidth="1"/>
    <col min="10955" max="10955" width="13.7109375" style="3" customWidth="1"/>
    <col min="10956" max="10956" width="19.7109375" style="3" customWidth="1"/>
    <col min="10957" max="10957" width="14.85546875" style="3" bestFit="1" customWidth="1"/>
    <col min="10958" max="10960" width="9.28515625" style="3"/>
    <col min="10961" max="10961" width="41.7109375" style="3" customWidth="1"/>
    <col min="10962" max="10962" width="17.85546875" style="3" bestFit="1" customWidth="1"/>
    <col min="10963" max="11205" width="9.28515625" style="3"/>
    <col min="11206" max="11206" width="7.5703125" style="3" customWidth="1"/>
    <col min="11207" max="11207" width="22.28515625" style="3" customWidth="1"/>
    <col min="11208" max="11208" width="14.28515625" style="3" bestFit="1" customWidth="1"/>
    <col min="11209" max="11209" width="5.140625" style="3" customWidth="1"/>
    <col min="11210" max="11210" width="27.28515625" style="3" customWidth="1"/>
    <col min="11211" max="11211" width="13.7109375" style="3" customWidth="1"/>
    <col min="11212" max="11212" width="19.7109375" style="3" customWidth="1"/>
    <col min="11213" max="11213" width="14.85546875" style="3" bestFit="1" customWidth="1"/>
    <col min="11214" max="11216" width="9.28515625" style="3"/>
    <col min="11217" max="11217" width="41.7109375" style="3" customWidth="1"/>
    <col min="11218" max="11218" width="17.85546875" style="3" bestFit="1" customWidth="1"/>
    <col min="11219" max="11461" width="9.28515625" style="3"/>
    <col min="11462" max="11462" width="7.5703125" style="3" customWidth="1"/>
    <col min="11463" max="11463" width="22.28515625" style="3" customWidth="1"/>
    <col min="11464" max="11464" width="14.28515625" style="3" bestFit="1" customWidth="1"/>
    <col min="11465" max="11465" width="5.140625" style="3" customWidth="1"/>
    <col min="11466" max="11466" width="27.28515625" style="3" customWidth="1"/>
    <col min="11467" max="11467" width="13.7109375" style="3" customWidth="1"/>
    <col min="11468" max="11468" width="19.7109375" style="3" customWidth="1"/>
    <col min="11469" max="11469" width="14.85546875" style="3" bestFit="1" customWidth="1"/>
    <col min="11470" max="11472" width="9.28515625" style="3"/>
    <col min="11473" max="11473" width="41.7109375" style="3" customWidth="1"/>
    <col min="11474" max="11474" width="17.85546875" style="3" bestFit="1" customWidth="1"/>
    <col min="11475" max="11717" width="9.28515625" style="3"/>
    <col min="11718" max="11718" width="7.5703125" style="3" customWidth="1"/>
    <col min="11719" max="11719" width="22.28515625" style="3" customWidth="1"/>
    <col min="11720" max="11720" width="14.28515625" style="3" bestFit="1" customWidth="1"/>
    <col min="11721" max="11721" width="5.140625" style="3" customWidth="1"/>
    <col min="11722" max="11722" width="27.28515625" style="3" customWidth="1"/>
    <col min="11723" max="11723" width="13.7109375" style="3" customWidth="1"/>
    <col min="11724" max="11724" width="19.7109375" style="3" customWidth="1"/>
    <col min="11725" max="11725" width="14.85546875" style="3" bestFit="1" customWidth="1"/>
    <col min="11726" max="11728" width="9.28515625" style="3"/>
    <col min="11729" max="11729" width="41.7109375" style="3" customWidth="1"/>
    <col min="11730" max="11730" width="17.85546875" style="3" bestFit="1" customWidth="1"/>
    <col min="11731" max="11973" width="9.28515625" style="3"/>
    <col min="11974" max="11974" width="7.5703125" style="3" customWidth="1"/>
    <col min="11975" max="11975" width="22.28515625" style="3" customWidth="1"/>
    <col min="11976" max="11976" width="14.28515625" style="3" bestFit="1" customWidth="1"/>
    <col min="11977" max="11977" width="5.140625" style="3" customWidth="1"/>
    <col min="11978" max="11978" width="27.28515625" style="3" customWidth="1"/>
    <col min="11979" max="11979" width="13.7109375" style="3" customWidth="1"/>
    <col min="11980" max="11980" width="19.7109375" style="3" customWidth="1"/>
    <col min="11981" max="11981" width="14.85546875" style="3" bestFit="1" customWidth="1"/>
    <col min="11982" max="11984" width="9.28515625" style="3"/>
    <col min="11985" max="11985" width="41.7109375" style="3" customWidth="1"/>
    <col min="11986" max="11986" width="17.85546875" style="3" bestFit="1" customWidth="1"/>
    <col min="11987" max="12229" width="9.28515625" style="3"/>
    <col min="12230" max="12230" width="7.5703125" style="3" customWidth="1"/>
    <col min="12231" max="12231" width="22.28515625" style="3" customWidth="1"/>
    <col min="12232" max="12232" width="14.28515625" style="3" bestFit="1" customWidth="1"/>
    <col min="12233" max="12233" width="5.140625" style="3" customWidth="1"/>
    <col min="12234" max="12234" width="27.28515625" style="3" customWidth="1"/>
    <col min="12235" max="12235" width="13.7109375" style="3" customWidth="1"/>
    <col min="12236" max="12236" width="19.7109375" style="3" customWidth="1"/>
    <col min="12237" max="12237" width="14.85546875" style="3" bestFit="1" customWidth="1"/>
    <col min="12238" max="12240" width="9.28515625" style="3"/>
    <col min="12241" max="12241" width="41.7109375" style="3" customWidth="1"/>
    <col min="12242" max="12242" width="17.85546875" style="3" bestFit="1" customWidth="1"/>
    <col min="12243" max="12485" width="9.28515625" style="3"/>
    <col min="12486" max="12486" width="7.5703125" style="3" customWidth="1"/>
    <col min="12487" max="12487" width="22.28515625" style="3" customWidth="1"/>
    <col min="12488" max="12488" width="14.28515625" style="3" bestFit="1" customWidth="1"/>
    <col min="12489" max="12489" width="5.140625" style="3" customWidth="1"/>
    <col min="12490" max="12490" width="27.28515625" style="3" customWidth="1"/>
    <col min="12491" max="12491" width="13.7109375" style="3" customWidth="1"/>
    <col min="12492" max="12492" width="19.7109375" style="3" customWidth="1"/>
    <col min="12493" max="12493" width="14.85546875" style="3" bestFit="1" customWidth="1"/>
    <col min="12494" max="12496" width="9.28515625" style="3"/>
    <col min="12497" max="12497" width="41.7109375" style="3" customWidth="1"/>
    <col min="12498" max="12498" width="17.85546875" style="3" bestFit="1" customWidth="1"/>
    <col min="12499" max="12741" width="9.28515625" style="3"/>
    <col min="12742" max="12742" width="7.5703125" style="3" customWidth="1"/>
    <col min="12743" max="12743" width="22.28515625" style="3" customWidth="1"/>
    <col min="12744" max="12744" width="14.28515625" style="3" bestFit="1" customWidth="1"/>
    <col min="12745" max="12745" width="5.140625" style="3" customWidth="1"/>
    <col min="12746" max="12746" width="27.28515625" style="3" customWidth="1"/>
    <col min="12747" max="12747" width="13.7109375" style="3" customWidth="1"/>
    <col min="12748" max="12748" width="19.7109375" style="3" customWidth="1"/>
    <col min="12749" max="12749" width="14.85546875" style="3" bestFit="1" customWidth="1"/>
    <col min="12750" max="12752" width="9.28515625" style="3"/>
    <col min="12753" max="12753" width="41.7109375" style="3" customWidth="1"/>
    <col min="12754" max="12754" width="17.85546875" style="3" bestFit="1" customWidth="1"/>
    <col min="12755" max="12997" width="9.28515625" style="3"/>
    <col min="12998" max="12998" width="7.5703125" style="3" customWidth="1"/>
    <col min="12999" max="12999" width="22.28515625" style="3" customWidth="1"/>
    <col min="13000" max="13000" width="14.28515625" style="3" bestFit="1" customWidth="1"/>
    <col min="13001" max="13001" width="5.140625" style="3" customWidth="1"/>
    <col min="13002" max="13002" width="27.28515625" style="3" customWidth="1"/>
    <col min="13003" max="13003" width="13.7109375" style="3" customWidth="1"/>
    <col min="13004" max="13004" width="19.7109375" style="3" customWidth="1"/>
    <col min="13005" max="13005" width="14.85546875" style="3" bestFit="1" customWidth="1"/>
    <col min="13006" max="13008" width="9.28515625" style="3"/>
    <col min="13009" max="13009" width="41.7109375" style="3" customWidth="1"/>
    <col min="13010" max="13010" width="17.85546875" style="3" bestFit="1" customWidth="1"/>
    <col min="13011" max="13253" width="9.28515625" style="3"/>
    <col min="13254" max="13254" width="7.5703125" style="3" customWidth="1"/>
    <col min="13255" max="13255" width="22.28515625" style="3" customWidth="1"/>
    <col min="13256" max="13256" width="14.28515625" style="3" bestFit="1" customWidth="1"/>
    <col min="13257" max="13257" width="5.140625" style="3" customWidth="1"/>
    <col min="13258" max="13258" width="27.28515625" style="3" customWidth="1"/>
    <col min="13259" max="13259" width="13.7109375" style="3" customWidth="1"/>
    <col min="13260" max="13260" width="19.7109375" style="3" customWidth="1"/>
    <col min="13261" max="13261" width="14.85546875" style="3" bestFit="1" customWidth="1"/>
    <col min="13262" max="13264" width="9.28515625" style="3"/>
    <col min="13265" max="13265" width="41.7109375" style="3" customWidth="1"/>
    <col min="13266" max="13266" width="17.85546875" style="3" bestFit="1" customWidth="1"/>
    <col min="13267" max="13509" width="9.28515625" style="3"/>
    <col min="13510" max="13510" width="7.5703125" style="3" customWidth="1"/>
    <col min="13511" max="13511" width="22.28515625" style="3" customWidth="1"/>
    <col min="13512" max="13512" width="14.28515625" style="3" bestFit="1" customWidth="1"/>
    <col min="13513" max="13513" width="5.140625" style="3" customWidth="1"/>
    <col min="13514" max="13514" width="27.28515625" style="3" customWidth="1"/>
    <col min="13515" max="13515" width="13.7109375" style="3" customWidth="1"/>
    <col min="13516" max="13516" width="19.7109375" style="3" customWidth="1"/>
    <col min="13517" max="13517" width="14.85546875" style="3" bestFit="1" customWidth="1"/>
    <col min="13518" max="13520" width="9.28515625" style="3"/>
    <col min="13521" max="13521" width="41.7109375" style="3" customWidth="1"/>
    <col min="13522" max="13522" width="17.85546875" style="3" bestFit="1" customWidth="1"/>
    <col min="13523" max="13765" width="9.28515625" style="3"/>
    <col min="13766" max="13766" width="7.5703125" style="3" customWidth="1"/>
    <col min="13767" max="13767" width="22.28515625" style="3" customWidth="1"/>
    <col min="13768" max="13768" width="14.28515625" style="3" bestFit="1" customWidth="1"/>
    <col min="13769" max="13769" width="5.140625" style="3" customWidth="1"/>
    <col min="13770" max="13770" width="27.28515625" style="3" customWidth="1"/>
    <col min="13771" max="13771" width="13.7109375" style="3" customWidth="1"/>
    <col min="13772" max="13772" width="19.7109375" style="3" customWidth="1"/>
    <col min="13773" max="13773" width="14.85546875" style="3" bestFit="1" customWidth="1"/>
    <col min="13774" max="13776" width="9.28515625" style="3"/>
    <col min="13777" max="13777" width="41.7109375" style="3" customWidth="1"/>
    <col min="13778" max="13778" width="17.85546875" style="3" bestFit="1" customWidth="1"/>
    <col min="13779" max="14021" width="9.28515625" style="3"/>
    <col min="14022" max="14022" width="7.5703125" style="3" customWidth="1"/>
    <col min="14023" max="14023" width="22.28515625" style="3" customWidth="1"/>
    <col min="14024" max="14024" width="14.28515625" style="3" bestFit="1" customWidth="1"/>
    <col min="14025" max="14025" width="5.140625" style="3" customWidth="1"/>
    <col min="14026" max="14026" width="27.28515625" style="3" customWidth="1"/>
    <col min="14027" max="14027" width="13.7109375" style="3" customWidth="1"/>
    <col min="14028" max="14028" width="19.7109375" style="3" customWidth="1"/>
    <col min="14029" max="14029" width="14.85546875" style="3" bestFit="1" customWidth="1"/>
    <col min="14030" max="14032" width="9.28515625" style="3"/>
    <col min="14033" max="14033" width="41.7109375" style="3" customWidth="1"/>
    <col min="14034" max="14034" width="17.85546875" style="3" bestFit="1" customWidth="1"/>
    <col min="14035" max="14277" width="9.28515625" style="3"/>
    <col min="14278" max="14278" width="7.5703125" style="3" customWidth="1"/>
    <col min="14279" max="14279" width="22.28515625" style="3" customWidth="1"/>
    <col min="14280" max="14280" width="14.28515625" style="3" bestFit="1" customWidth="1"/>
    <col min="14281" max="14281" width="5.140625" style="3" customWidth="1"/>
    <col min="14282" max="14282" width="27.28515625" style="3" customWidth="1"/>
    <col min="14283" max="14283" width="13.7109375" style="3" customWidth="1"/>
    <col min="14284" max="14284" width="19.7109375" style="3" customWidth="1"/>
    <col min="14285" max="14285" width="14.85546875" style="3" bestFit="1" customWidth="1"/>
    <col min="14286" max="14288" width="9.28515625" style="3"/>
    <col min="14289" max="14289" width="41.7109375" style="3" customWidth="1"/>
    <col min="14290" max="14290" width="17.85546875" style="3" bestFit="1" customWidth="1"/>
    <col min="14291" max="14533" width="9.28515625" style="3"/>
    <col min="14534" max="14534" width="7.5703125" style="3" customWidth="1"/>
    <col min="14535" max="14535" width="22.28515625" style="3" customWidth="1"/>
    <col min="14536" max="14536" width="14.28515625" style="3" bestFit="1" customWidth="1"/>
    <col min="14537" max="14537" width="5.140625" style="3" customWidth="1"/>
    <col min="14538" max="14538" width="27.28515625" style="3" customWidth="1"/>
    <col min="14539" max="14539" width="13.7109375" style="3" customWidth="1"/>
    <col min="14540" max="14540" width="19.7109375" style="3" customWidth="1"/>
    <col min="14541" max="14541" width="14.85546875" style="3" bestFit="1" customWidth="1"/>
    <col min="14542" max="14544" width="9.28515625" style="3"/>
    <col min="14545" max="14545" width="41.7109375" style="3" customWidth="1"/>
    <col min="14546" max="14546" width="17.85546875" style="3" bestFit="1" customWidth="1"/>
    <col min="14547" max="14789" width="9.28515625" style="3"/>
    <col min="14790" max="14790" width="7.5703125" style="3" customWidth="1"/>
    <col min="14791" max="14791" width="22.28515625" style="3" customWidth="1"/>
    <col min="14792" max="14792" width="14.28515625" style="3" bestFit="1" customWidth="1"/>
    <col min="14793" max="14793" width="5.140625" style="3" customWidth="1"/>
    <col min="14794" max="14794" width="27.28515625" style="3" customWidth="1"/>
    <col min="14795" max="14795" width="13.7109375" style="3" customWidth="1"/>
    <col min="14796" max="14796" width="19.7109375" style="3" customWidth="1"/>
    <col min="14797" max="14797" width="14.85546875" style="3" bestFit="1" customWidth="1"/>
    <col min="14798" max="14800" width="9.28515625" style="3"/>
    <col min="14801" max="14801" width="41.7109375" style="3" customWidth="1"/>
    <col min="14802" max="14802" width="17.85546875" style="3" bestFit="1" customWidth="1"/>
    <col min="14803" max="15045" width="9.28515625" style="3"/>
    <col min="15046" max="15046" width="7.5703125" style="3" customWidth="1"/>
    <col min="15047" max="15047" width="22.28515625" style="3" customWidth="1"/>
    <col min="15048" max="15048" width="14.28515625" style="3" bestFit="1" customWidth="1"/>
    <col min="15049" max="15049" width="5.140625" style="3" customWidth="1"/>
    <col min="15050" max="15050" width="27.28515625" style="3" customWidth="1"/>
    <col min="15051" max="15051" width="13.7109375" style="3" customWidth="1"/>
    <col min="15052" max="15052" width="19.7109375" style="3" customWidth="1"/>
    <col min="15053" max="15053" width="14.85546875" style="3" bestFit="1" customWidth="1"/>
    <col min="15054" max="15056" width="9.28515625" style="3"/>
    <col min="15057" max="15057" width="41.7109375" style="3" customWidth="1"/>
    <col min="15058" max="15058" width="17.85546875" style="3" bestFit="1" customWidth="1"/>
    <col min="15059" max="15301" width="9.28515625" style="3"/>
    <col min="15302" max="15302" width="7.5703125" style="3" customWidth="1"/>
    <col min="15303" max="15303" width="22.28515625" style="3" customWidth="1"/>
    <col min="15304" max="15304" width="14.28515625" style="3" bestFit="1" customWidth="1"/>
    <col min="15305" max="15305" width="5.140625" style="3" customWidth="1"/>
    <col min="15306" max="15306" width="27.28515625" style="3" customWidth="1"/>
    <col min="15307" max="15307" width="13.7109375" style="3" customWidth="1"/>
    <col min="15308" max="15308" width="19.7109375" style="3" customWidth="1"/>
    <col min="15309" max="15309" width="14.85546875" style="3" bestFit="1" customWidth="1"/>
    <col min="15310" max="15312" width="9.28515625" style="3"/>
    <col min="15313" max="15313" width="41.7109375" style="3" customWidth="1"/>
    <col min="15314" max="15314" width="17.85546875" style="3" bestFit="1" customWidth="1"/>
    <col min="15315" max="15557" width="9.28515625" style="3"/>
    <col min="15558" max="15558" width="7.5703125" style="3" customWidth="1"/>
    <col min="15559" max="15559" width="22.28515625" style="3" customWidth="1"/>
    <col min="15560" max="15560" width="14.28515625" style="3" bestFit="1" customWidth="1"/>
    <col min="15561" max="15561" width="5.140625" style="3" customWidth="1"/>
    <col min="15562" max="15562" width="27.28515625" style="3" customWidth="1"/>
    <col min="15563" max="15563" width="13.7109375" style="3" customWidth="1"/>
    <col min="15564" max="15564" width="19.7109375" style="3" customWidth="1"/>
    <col min="15565" max="15565" width="14.85546875" style="3" bestFit="1" customWidth="1"/>
    <col min="15566" max="15568" width="9.28515625" style="3"/>
    <col min="15569" max="15569" width="41.7109375" style="3" customWidth="1"/>
    <col min="15570" max="15570" width="17.85546875" style="3" bestFit="1" customWidth="1"/>
    <col min="15571" max="15813" width="9.28515625" style="3"/>
    <col min="15814" max="15814" width="7.5703125" style="3" customWidth="1"/>
    <col min="15815" max="15815" width="22.28515625" style="3" customWidth="1"/>
    <col min="15816" max="15816" width="14.28515625" style="3" bestFit="1" customWidth="1"/>
    <col min="15817" max="15817" width="5.140625" style="3" customWidth="1"/>
    <col min="15818" max="15818" width="27.28515625" style="3" customWidth="1"/>
    <col min="15819" max="15819" width="13.7109375" style="3" customWidth="1"/>
    <col min="15820" max="15820" width="19.7109375" style="3" customWidth="1"/>
    <col min="15821" max="15821" width="14.85546875" style="3" bestFit="1" customWidth="1"/>
    <col min="15822" max="15824" width="9.28515625" style="3"/>
    <col min="15825" max="15825" width="41.7109375" style="3" customWidth="1"/>
    <col min="15826" max="15826" width="17.85546875" style="3" bestFit="1" customWidth="1"/>
    <col min="15827" max="16069" width="9.28515625" style="3"/>
    <col min="16070" max="16070" width="7.5703125" style="3" customWidth="1"/>
    <col min="16071" max="16071" width="22.28515625" style="3" customWidth="1"/>
    <col min="16072" max="16072" width="14.28515625" style="3" bestFit="1" customWidth="1"/>
    <col min="16073" max="16073" width="5.140625" style="3" customWidth="1"/>
    <col min="16074" max="16074" width="27.28515625" style="3" customWidth="1"/>
    <col min="16075" max="16075" width="13.7109375" style="3" customWidth="1"/>
    <col min="16076" max="16076" width="19.7109375" style="3" customWidth="1"/>
    <col min="16077" max="16077" width="14.85546875" style="3" bestFit="1" customWidth="1"/>
    <col min="16078" max="16080" width="9.28515625" style="3"/>
    <col min="16081" max="16081" width="41.7109375" style="3" customWidth="1"/>
    <col min="16082" max="16082" width="17.85546875" style="3" bestFit="1" customWidth="1"/>
    <col min="16083" max="16384" width="9.28515625" style="3"/>
  </cols>
  <sheetData>
    <row r="1" spans="1:28" ht="24" customHeight="1" x14ac:dyDescent="0.2">
      <c r="H1" s="343" t="s">
        <v>660</v>
      </c>
      <c r="I1" s="343"/>
      <c r="J1" s="343"/>
      <c r="K1" s="343"/>
      <c r="L1" s="343"/>
      <c r="M1" s="343"/>
      <c r="N1" s="343"/>
    </row>
    <row r="2" spans="1:28" s="42" customFormat="1" ht="26.25" customHeight="1" x14ac:dyDescent="0.2">
      <c r="A2" s="41"/>
      <c r="B2" s="41"/>
      <c r="C2" s="41"/>
      <c r="D2" s="41"/>
      <c r="E2" s="41"/>
      <c r="F2" s="41"/>
      <c r="G2" s="41"/>
      <c r="H2" s="247"/>
      <c r="I2" s="344" t="s">
        <v>753</v>
      </c>
      <c r="J2" s="345"/>
      <c r="K2" s="345"/>
      <c r="L2" s="345"/>
      <c r="M2" s="345"/>
      <c r="N2" s="345"/>
      <c r="O2" s="346"/>
      <c r="P2" s="344" t="s">
        <v>754</v>
      </c>
      <c r="Q2" s="345"/>
      <c r="R2" s="345"/>
      <c r="S2" s="346"/>
    </row>
    <row r="3" spans="1:28" s="42" customFormat="1" ht="24" x14ac:dyDescent="0.2">
      <c r="A3" s="41"/>
      <c r="B3" s="41"/>
      <c r="C3" s="41"/>
      <c r="D3" s="41"/>
      <c r="E3" s="41"/>
      <c r="F3" s="41"/>
      <c r="G3" s="41"/>
      <c r="H3" s="347" t="s">
        <v>637</v>
      </c>
      <c r="I3" s="348" t="s">
        <v>617</v>
      </c>
      <c r="J3" s="349"/>
      <c r="K3" s="349"/>
      <c r="L3" s="350"/>
      <c r="M3" s="351" t="s">
        <v>0</v>
      </c>
      <c r="N3" s="348" t="s">
        <v>620</v>
      </c>
      <c r="O3" s="350"/>
      <c r="P3" s="348" t="s">
        <v>635</v>
      </c>
      <c r="Q3" s="350"/>
      <c r="R3" s="348" t="s">
        <v>636</v>
      </c>
      <c r="S3" s="350"/>
    </row>
    <row r="4" spans="1:28" s="42" customFormat="1" ht="15" customHeight="1" x14ac:dyDescent="0.2">
      <c r="A4" s="3" t="s">
        <v>756</v>
      </c>
      <c r="B4" s="41"/>
      <c r="C4" s="41"/>
      <c r="D4" s="41"/>
      <c r="E4" s="41"/>
      <c r="F4" s="41"/>
      <c r="G4" s="41"/>
      <c r="H4" s="347" t="s">
        <v>638</v>
      </c>
      <c r="I4" s="352" t="s">
        <v>755</v>
      </c>
      <c r="J4" s="352" t="s">
        <v>614</v>
      </c>
      <c r="K4" s="352" t="s">
        <v>614</v>
      </c>
      <c r="L4" s="352" t="s">
        <v>614</v>
      </c>
      <c r="M4" s="352" t="s">
        <v>755</v>
      </c>
      <c r="N4" s="352" t="s">
        <v>755</v>
      </c>
      <c r="O4" s="352" t="s">
        <v>755</v>
      </c>
      <c r="P4" s="352" t="s">
        <v>614</v>
      </c>
      <c r="Q4" s="352" t="s">
        <v>640</v>
      </c>
      <c r="R4" s="352" t="s">
        <v>614</v>
      </c>
      <c r="S4" s="352" t="s">
        <v>640</v>
      </c>
    </row>
    <row r="5" spans="1:28" s="42" customFormat="1" ht="15" customHeight="1" x14ac:dyDescent="0.2">
      <c r="A5" s="3" t="s">
        <v>757</v>
      </c>
      <c r="B5" s="41"/>
      <c r="C5" s="41"/>
      <c r="D5" s="41"/>
      <c r="E5" s="41"/>
      <c r="F5" s="41"/>
      <c r="G5" s="41"/>
      <c r="H5" s="353" t="s">
        <v>639</v>
      </c>
      <c r="I5" s="354">
        <v>0.375</v>
      </c>
      <c r="J5" s="354">
        <v>0.375</v>
      </c>
      <c r="K5" s="354">
        <v>0.375</v>
      </c>
      <c r="L5" s="354">
        <v>0.375</v>
      </c>
      <c r="M5" s="354">
        <v>1</v>
      </c>
      <c r="N5" s="354">
        <v>1.25</v>
      </c>
      <c r="O5" s="354">
        <v>1.25</v>
      </c>
      <c r="P5" s="354">
        <v>1.25</v>
      </c>
      <c r="Q5" s="354">
        <v>1.25</v>
      </c>
      <c r="R5" s="354">
        <v>1.25</v>
      </c>
      <c r="S5" s="354">
        <v>1.25</v>
      </c>
    </row>
    <row r="6" spans="1:28" ht="27.75" customHeight="1" x14ac:dyDescent="0.2">
      <c r="A6" s="355" t="s">
        <v>589</v>
      </c>
      <c r="B6" s="356" t="s">
        <v>642</v>
      </c>
      <c r="C6" s="356" t="s">
        <v>643</v>
      </c>
      <c r="D6" s="356"/>
      <c r="E6" s="356"/>
      <c r="F6" s="356"/>
      <c r="G6" s="342" t="s">
        <v>752</v>
      </c>
      <c r="H6" s="342" t="s">
        <v>751</v>
      </c>
      <c r="I6" s="357" t="s">
        <v>654</v>
      </c>
      <c r="J6" s="357" t="s">
        <v>655</v>
      </c>
      <c r="K6" s="357" t="s">
        <v>656</v>
      </c>
      <c r="L6" s="357" t="s">
        <v>657</v>
      </c>
      <c r="M6" s="337" t="s">
        <v>737</v>
      </c>
      <c r="N6" s="357" t="s">
        <v>653</v>
      </c>
      <c r="O6" s="357" t="s">
        <v>680</v>
      </c>
      <c r="P6" s="357" t="s">
        <v>683</v>
      </c>
      <c r="Q6" s="357" t="s">
        <v>683</v>
      </c>
      <c r="R6" s="357" t="s">
        <v>682</v>
      </c>
      <c r="S6" s="357" t="s">
        <v>682</v>
      </c>
    </row>
    <row r="7" spans="1:28" s="9" customFormat="1" ht="73.5" customHeight="1" x14ac:dyDescent="0.25">
      <c r="A7" s="355"/>
      <c r="B7" s="356"/>
      <c r="C7" s="356"/>
      <c r="D7" s="356"/>
      <c r="E7" s="356"/>
      <c r="F7" s="356"/>
      <c r="G7" s="342"/>
      <c r="H7" s="342"/>
      <c r="I7" s="357"/>
      <c r="J7" s="357"/>
      <c r="K7" s="357"/>
      <c r="L7" s="357"/>
      <c r="M7" s="337"/>
      <c r="N7" s="357"/>
      <c r="O7" s="357"/>
      <c r="P7" s="357"/>
      <c r="Q7" s="357"/>
      <c r="R7" s="357"/>
      <c r="S7" s="357"/>
      <c r="Y7" s="83"/>
      <c r="Z7" s="83"/>
      <c r="AA7" s="2"/>
      <c r="AB7" s="2"/>
    </row>
    <row r="8" spans="1:28" s="9" customFormat="1" ht="12.75" customHeight="1" x14ac:dyDescent="0.25">
      <c r="A8" s="358" t="s">
        <v>644</v>
      </c>
      <c r="B8" s="86" t="s">
        <v>27</v>
      </c>
      <c r="C8" s="86" t="s">
        <v>196</v>
      </c>
      <c r="D8" s="211"/>
      <c r="E8" s="211"/>
      <c r="F8" s="359"/>
      <c r="G8" s="11" t="s">
        <v>746</v>
      </c>
      <c r="H8" s="11" t="s">
        <v>746</v>
      </c>
      <c r="I8" s="212">
        <v>1.2142857142857142</v>
      </c>
      <c r="J8" s="212">
        <v>1.2748091603053435</v>
      </c>
      <c r="K8" s="212">
        <v>1.5111821086261981</v>
      </c>
      <c r="L8" s="212">
        <v>1.3333333333333333</v>
      </c>
      <c r="M8" s="212">
        <v>0.42830769230769233</v>
      </c>
      <c r="N8" s="212">
        <v>27.719249297507261</v>
      </c>
      <c r="O8" s="212">
        <v>13.106394715754988</v>
      </c>
      <c r="P8" s="212">
        <v>7.0512820512820512E-2</v>
      </c>
      <c r="Q8" s="11">
        <v>-8.9046822742474913E-2</v>
      </c>
      <c r="R8" s="11">
        <v>0.55000000000000004</v>
      </c>
      <c r="S8" s="11">
        <v>-1</v>
      </c>
      <c r="Y8" s="83"/>
      <c r="Z8" s="83"/>
      <c r="AA8" s="2"/>
      <c r="AB8" s="2"/>
    </row>
    <row r="9" spans="1:28" s="8" customFormat="1" ht="12.75" customHeight="1" x14ac:dyDescent="0.25">
      <c r="A9" s="358" t="s">
        <v>580</v>
      </c>
      <c r="B9" s="86" t="s">
        <v>27</v>
      </c>
      <c r="C9" s="86" t="s">
        <v>64</v>
      </c>
      <c r="D9" s="211"/>
      <c r="E9" s="211"/>
      <c r="F9" s="359"/>
      <c r="G9" s="11" t="s">
        <v>746</v>
      </c>
      <c r="H9" s="11" t="s">
        <v>746</v>
      </c>
      <c r="I9" s="212">
        <v>1.2916666666666667</v>
      </c>
      <c r="J9" s="212">
        <v>1.2748091603053435</v>
      </c>
      <c r="K9" s="212">
        <v>1.5111821086261981</v>
      </c>
      <c r="L9" s="212">
        <v>1.3333333333333333</v>
      </c>
      <c r="M9" s="212">
        <v>0.47926267281105989</v>
      </c>
      <c r="N9" s="212">
        <v>13.761050456445167</v>
      </c>
      <c r="O9" s="212">
        <v>14.450923992043103</v>
      </c>
      <c r="P9" s="212">
        <v>7.0512820512820512E-2</v>
      </c>
      <c r="Q9" s="11">
        <v>-8.9046822742474913E-2</v>
      </c>
      <c r="R9" s="11">
        <v>0.55000000000000004</v>
      </c>
      <c r="S9" s="11">
        <v>-1</v>
      </c>
      <c r="Y9" s="83"/>
      <c r="Z9" s="83"/>
      <c r="AA9" s="2"/>
      <c r="AB9" s="2"/>
    </row>
    <row r="10" spans="1:28" s="8" customFormat="1" ht="12.75" customHeight="1" x14ac:dyDescent="0.25">
      <c r="A10" s="358" t="s">
        <v>645</v>
      </c>
      <c r="B10" s="86" t="s">
        <v>4</v>
      </c>
      <c r="C10" s="86" t="s">
        <v>483</v>
      </c>
      <c r="D10" s="211"/>
      <c r="E10" s="211"/>
      <c r="F10" s="359"/>
      <c r="G10" s="11" t="s">
        <v>746</v>
      </c>
      <c r="H10" s="11" t="s">
        <v>746</v>
      </c>
      <c r="I10" s="212">
        <v>1.0192307692307692</v>
      </c>
      <c r="J10" s="212">
        <v>1.1356066613798572</v>
      </c>
      <c r="K10" s="212">
        <v>1.2690513219284603</v>
      </c>
      <c r="L10" s="212">
        <v>1.155516941789748</v>
      </c>
      <c r="M10" s="212">
        <v>0.853884808658678</v>
      </c>
      <c r="N10" s="212">
        <v>26.648632749158434</v>
      </c>
      <c r="O10" s="212">
        <v>20.511928913001871</v>
      </c>
      <c r="P10" s="212">
        <v>-8.8721804511278202E-2</v>
      </c>
      <c r="Q10" s="11">
        <v>-8.9046822742474913E-2</v>
      </c>
      <c r="R10" s="11">
        <v>-1</v>
      </c>
      <c r="S10" s="11">
        <v>-1</v>
      </c>
      <c r="Y10" s="83"/>
      <c r="Z10" s="83"/>
      <c r="AA10" s="2"/>
      <c r="AB10" s="2"/>
    </row>
    <row r="11" spans="1:28" s="8" customFormat="1" ht="12.75" customHeight="1" x14ac:dyDescent="0.25">
      <c r="A11" s="358" t="s">
        <v>575</v>
      </c>
      <c r="B11" s="86" t="s">
        <v>4</v>
      </c>
      <c r="C11" s="86" t="s">
        <v>112</v>
      </c>
      <c r="D11" s="211"/>
      <c r="E11" s="211"/>
      <c r="F11" s="359"/>
      <c r="G11" s="11" t="s">
        <v>746</v>
      </c>
      <c r="H11" s="11" t="s">
        <v>746</v>
      </c>
      <c r="I11" s="212">
        <v>1.7796610169491525</v>
      </c>
      <c r="J11" s="212">
        <v>1.1356066613798572</v>
      </c>
      <c r="K11" s="212">
        <v>1.2690513219284603</v>
      </c>
      <c r="L11" s="212">
        <v>1.155516941789748</v>
      </c>
      <c r="M11" s="212">
        <v>0.81805157593123212</v>
      </c>
      <c r="N11" s="212">
        <v>46.034056433368988</v>
      </c>
      <c r="O11" s="212">
        <v>27.561027591857854</v>
      </c>
      <c r="P11" s="212">
        <v>-8.8721804511278202E-2</v>
      </c>
      <c r="Q11" s="11">
        <v>-8.9046822742474913E-2</v>
      </c>
      <c r="R11" s="11">
        <v>-1</v>
      </c>
      <c r="S11" s="11">
        <v>-1</v>
      </c>
      <c r="Y11" s="83"/>
      <c r="Z11" s="83"/>
      <c r="AA11" s="2"/>
      <c r="AB11" s="2"/>
    </row>
    <row r="12" spans="1:28" s="8" customFormat="1" ht="12.75" customHeight="1" x14ac:dyDescent="0.25">
      <c r="A12" s="358" t="s">
        <v>573</v>
      </c>
      <c r="B12" s="86" t="s">
        <v>4</v>
      </c>
      <c r="C12" s="86" t="s">
        <v>276</v>
      </c>
      <c r="D12" s="211"/>
      <c r="E12" s="211"/>
      <c r="F12" s="359"/>
      <c r="G12" s="11" t="s">
        <v>746</v>
      </c>
      <c r="H12" s="11" t="s">
        <v>746</v>
      </c>
      <c r="I12" s="212">
        <v>1.5030303030303029</v>
      </c>
      <c r="J12" s="212">
        <v>1.1356066613798572</v>
      </c>
      <c r="K12" s="212">
        <v>1.2690513219284603</v>
      </c>
      <c r="L12" s="212">
        <v>1.155516941789748</v>
      </c>
      <c r="M12" s="212">
        <v>0.73815993788819878</v>
      </c>
      <c r="N12" s="212">
        <v>30.26597445454124</v>
      </c>
      <c r="O12" s="212">
        <v>21.710119928900703</v>
      </c>
      <c r="P12" s="212">
        <v>-8.8721804511278202E-2</v>
      </c>
      <c r="Q12" s="11">
        <v>-8.9046822742474913E-2</v>
      </c>
      <c r="R12" s="11">
        <v>-1</v>
      </c>
      <c r="S12" s="11">
        <v>-1</v>
      </c>
      <c r="Y12" s="83"/>
      <c r="Z12" s="83"/>
      <c r="AA12" s="2"/>
      <c r="AB12" s="2"/>
    </row>
    <row r="13" spans="1:28" s="8" customFormat="1" ht="12.75" customHeight="1" x14ac:dyDescent="0.25">
      <c r="A13" s="358" t="s">
        <v>571</v>
      </c>
      <c r="B13" s="86" t="s">
        <v>4</v>
      </c>
      <c r="C13" s="86" t="s">
        <v>486</v>
      </c>
      <c r="D13" s="211"/>
      <c r="E13" s="211"/>
      <c r="F13" s="359"/>
      <c r="G13" s="11" t="s">
        <v>746</v>
      </c>
      <c r="H13" s="11" t="s">
        <v>746</v>
      </c>
      <c r="I13" s="212">
        <v>0.94117647058823528</v>
      </c>
      <c r="J13" s="212">
        <v>1.1356066613798572</v>
      </c>
      <c r="K13" s="212">
        <v>1.2690513219284603</v>
      </c>
      <c r="L13" s="212">
        <v>1.155516941789748</v>
      </c>
      <c r="M13" s="212">
        <v>0.76306084818684694</v>
      </c>
      <c r="N13" s="212">
        <v>24.218969760345725</v>
      </c>
      <c r="O13" s="212">
        <v>12.653868031981201</v>
      </c>
      <c r="P13" s="212">
        <v>-8.8721804511278202E-2</v>
      </c>
      <c r="Q13" s="11">
        <v>-8.9046822742474913E-2</v>
      </c>
      <c r="R13" s="11">
        <v>-1</v>
      </c>
      <c r="S13" s="11">
        <v>-1</v>
      </c>
      <c r="Y13" s="83"/>
      <c r="Z13" s="83"/>
      <c r="AA13" s="2"/>
      <c r="AB13" s="2"/>
    </row>
    <row r="14" spans="1:28" s="8" customFormat="1" ht="12.75" customHeight="1" x14ac:dyDescent="0.25">
      <c r="A14" s="358" t="s">
        <v>726</v>
      </c>
      <c r="B14" s="86" t="s">
        <v>4</v>
      </c>
      <c r="C14" s="86" t="s">
        <v>379</v>
      </c>
      <c r="D14" s="211"/>
      <c r="E14" s="211"/>
      <c r="F14" s="359"/>
      <c r="G14" s="11" t="s">
        <v>746</v>
      </c>
      <c r="H14" s="11" t="s">
        <v>746</v>
      </c>
      <c r="I14" s="212">
        <v>1.3392857142857142</v>
      </c>
      <c r="J14" s="212">
        <v>1.1356066613798572</v>
      </c>
      <c r="K14" s="212">
        <v>1.2690513219284603</v>
      </c>
      <c r="L14" s="212">
        <v>1.155516941789748</v>
      </c>
      <c r="M14" s="212">
        <v>0.71976687712481791</v>
      </c>
      <c r="N14" s="212">
        <v>18.573827248547527</v>
      </c>
      <c r="O14" s="212">
        <v>11.26228872265653</v>
      </c>
      <c r="P14" s="212">
        <v>-8.8721804511278202E-2</v>
      </c>
      <c r="Q14" s="11">
        <v>-8.9046822742474913E-2</v>
      </c>
      <c r="R14" s="11">
        <v>-1</v>
      </c>
      <c r="S14" s="11">
        <v>-1</v>
      </c>
      <c r="Y14" s="83"/>
      <c r="Z14" s="83"/>
      <c r="AA14" s="87"/>
      <c r="AB14" s="87"/>
    </row>
    <row r="15" spans="1:28" s="8" customFormat="1" ht="12.75" customHeight="1" x14ac:dyDescent="0.25">
      <c r="A15" s="358" t="s">
        <v>727</v>
      </c>
      <c r="B15" s="86" t="s">
        <v>4</v>
      </c>
      <c r="C15" s="86" t="s">
        <v>236</v>
      </c>
      <c r="D15" s="211"/>
      <c r="E15" s="211"/>
      <c r="F15" s="359"/>
      <c r="G15" s="11" t="s">
        <v>746</v>
      </c>
      <c r="H15" s="11" t="s">
        <v>746</v>
      </c>
      <c r="I15" s="212">
        <v>0.98066783831282955</v>
      </c>
      <c r="J15" s="212">
        <v>1.1356066613798572</v>
      </c>
      <c r="K15" s="212">
        <v>1.2690513219284603</v>
      </c>
      <c r="L15" s="212">
        <v>1.155516941789748</v>
      </c>
      <c r="M15" s="212">
        <v>0.96592230039767513</v>
      </c>
      <c r="N15" s="212">
        <v>23.827834925200669</v>
      </c>
      <c r="O15" s="212">
        <v>18.105780341812746</v>
      </c>
      <c r="P15" s="212">
        <v>-8.8721804511278202E-2</v>
      </c>
      <c r="Q15" s="11">
        <v>-8.9046822742474913E-2</v>
      </c>
      <c r="R15" s="11">
        <v>-1</v>
      </c>
      <c r="S15" s="11">
        <v>-1</v>
      </c>
      <c r="Y15" s="83"/>
      <c r="Z15" s="83"/>
      <c r="AA15" s="84"/>
      <c r="AB15" s="84"/>
    </row>
    <row r="16" spans="1:28" s="8" customFormat="1" ht="12.75" customHeight="1" x14ac:dyDescent="0.25">
      <c r="A16" s="358" t="s">
        <v>566</v>
      </c>
      <c r="B16" s="86" t="s">
        <v>12</v>
      </c>
      <c r="C16" s="86" t="s">
        <v>188</v>
      </c>
      <c r="D16" s="211"/>
      <c r="E16" s="211"/>
      <c r="F16" s="359"/>
      <c r="G16" s="11" t="s">
        <v>746</v>
      </c>
      <c r="H16" s="11" t="s">
        <v>746</v>
      </c>
      <c r="I16" s="212">
        <v>1.0218978102189782</v>
      </c>
      <c r="J16" s="212">
        <v>1.2196969696969697</v>
      </c>
      <c r="K16" s="212">
        <v>1.3487738419618529</v>
      </c>
      <c r="L16" s="212">
        <v>1.1984126984126984</v>
      </c>
      <c r="M16" s="212">
        <v>0.57073170731707312</v>
      </c>
      <c r="N16" s="212">
        <v>48.49542930578793</v>
      </c>
      <c r="O16" s="212">
        <v>19.208357840844926</v>
      </c>
      <c r="P16" s="212">
        <v>0</v>
      </c>
      <c r="Q16" s="11">
        <v>-8.9046822742474913E-2</v>
      </c>
      <c r="R16" s="11">
        <v>0</v>
      </c>
      <c r="S16" s="11">
        <v>-1</v>
      </c>
      <c r="Y16" s="83"/>
      <c r="Z16" s="83"/>
      <c r="AA16" s="2"/>
      <c r="AB16" s="2"/>
    </row>
    <row r="17" spans="1:28" s="8" customFormat="1" ht="12.75" customHeight="1" x14ac:dyDescent="0.25">
      <c r="A17" s="358" t="s">
        <v>564</v>
      </c>
      <c r="B17" s="86" t="s">
        <v>12</v>
      </c>
      <c r="C17" s="86" t="s">
        <v>441</v>
      </c>
      <c r="D17" s="211"/>
      <c r="E17" s="211"/>
      <c r="F17" s="359"/>
      <c r="G17" s="11" t="s">
        <v>746</v>
      </c>
      <c r="H17" s="11" t="s">
        <v>746</v>
      </c>
      <c r="I17" s="212">
        <v>1.1777777777777778</v>
      </c>
      <c r="J17" s="212">
        <v>1.2196969696969697</v>
      </c>
      <c r="K17" s="212">
        <v>1.3487738419618529</v>
      </c>
      <c r="L17" s="212">
        <v>1.1984126984126984</v>
      </c>
      <c r="M17" s="212">
        <v>0.78220451527224433</v>
      </c>
      <c r="N17" s="212">
        <v>34.735648606314022</v>
      </c>
      <c r="O17" s="212">
        <v>24.866047541961319</v>
      </c>
      <c r="P17" s="212">
        <v>0</v>
      </c>
      <c r="Q17" s="11">
        <v>-8.9046822742474913E-2</v>
      </c>
      <c r="R17" s="217">
        <v>0</v>
      </c>
      <c r="S17" s="11">
        <v>-1</v>
      </c>
      <c r="Y17" s="83"/>
      <c r="Z17" s="83"/>
      <c r="AA17" s="83"/>
      <c r="AB17" s="83"/>
    </row>
    <row r="18" spans="1:28" s="8" customFormat="1" ht="12.75" customHeight="1" x14ac:dyDescent="0.25">
      <c r="A18" s="358" t="s">
        <v>562</v>
      </c>
      <c r="B18" s="86" t="s">
        <v>12</v>
      </c>
      <c r="C18" s="86" t="s">
        <v>364</v>
      </c>
      <c r="D18" s="211"/>
      <c r="E18" s="211"/>
      <c r="F18" s="359"/>
      <c r="G18" s="11" t="s">
        <v>746</v>
      </c>
      <c r="H18" s="11" t="s">
        <v>746</v>
      </c>
      <c r="I18" s="212">
        <v>1.7017543859649122</v>
      </c>
      <c r="J18" s="212">
        <v>1.2196969696969697</v>
      </c>
      <c r="K18" s="212">
        <v>1.3487738419618529</v>
      </c>
      <c r="L18" s="212">
        <v>1.1984126984126984</v>
      </c>
      <c r="M18" s="212">
        <v>0.88421052631578945</v>
      </c>
      <c r="N18" s="212">
        <v>40.332137229057437</v>
      </c>
      <c r="O18" s="212">
        <v>15.168875232325583</v>
      </c>
      <c r="P18" s="212">
        <v>0</v>
      </c>
      <c r="Q18" s="11">
        <v>-8.9046822742474913E-2</v>
      </c>
      <c r="R18" s="11">
        <v>0</v>
      </c>
      <c r="S18" s="11">
        <v>-1</v>
      </c>
      <c r="Y18" s="83"/>
      <c r="Z18" s="83"/>
      <c r="AA18" s="85"/>
      <c r="AB18" s="85"/>
    </row>
    <row r="19" spans="1:28" s="8" customFormat="1" ht="12.75" customHeight="1" x14ac:dyDescent="0.25">
      <c r="A19" s="358" t="s">
        <v>560</v>
      </c>
      <c r="B19" s="86" t="s">
        <v>12</v>
      </c>
      <c r="C19" s="86" t="s">
        <v>194</v>
      </c>
      <c r="D19" s="211"/>
      <c r="E19" s="211"/>
      <c r="F19" s="359"/>
      <c r="G19" s="11" t="s">
        <v>746</v>
      </c>
      <c r="H19" s="11" t="s">
        <v>746</v>
      </c>
      <c r="I19" s="212">
        <v>1.1666666666666667</v>
      </c>
      <c r="J19" s="212">
        <v>1.2196969696969697</v>
      </c>
      <c r="K19" s="212">
        <v>1.3487738419618529</v>
      </c>
      <c r="L19" s="212">
        <v>1.1984126984126984</v>
      </c>
      <c r="M19" s="212">
        <v>0.44955300127713921</v>
      </c>
      <c r="N19" s="212">
        <v>14.799342063535688</v>
      </c>
      <c r="O19" s="212">
        <v>4.936262193600764</v>
      </c>
      <c r="P19" s="212">
        <v>0</v>
      </c>
      <c r="Q19" s="11">
        <v>-8.9046822742474913E-2</v>
      </c>
      <c r="R19" s="11">
        <v>0</v>
      </c>
      <c r="S19" s="11">
        <v>-1</v>
      </c>
      <c r="Y19" s="83"/>
      <c r="Z19" s="83"/>
      <c r="AA19" s="85"/>
      <c r="AB19" s="85"/>
    </row>
    <row r="20" spans="1:28" s="8" customFormat="1" ht="12.75" customHeight="1" x14ac:dyDescent="0.25">
      <c r="A20" s="358" t="s">
        <v>646</v>
      </c>
      <c r="B20" s="86" t="s">
        <v>17</v>
      </c>
      <c r="C20" s="86" t="s">
        <v>647</v>
      </c>
      <c r="D20" s="211"/>
      <c r="E20" s="211"/>
      <c r="F20" s="359"/>
      <c r="G20" s="11" t="s">
        <v>746</v>
      </c>
      <c r="H20" s="11" t="s">
        <v>746</v>
      </c>
      <c r="I20" s="212">
        <v>1.1666666666666667</v>
      </c>
      <c r="J20" s="212">
        <v>1</v>
      </c>
      <c r="K20" s="212">
        <v>1.1580882352941178</v>
      </c>
      <c r="L20" s="212">
        <v>1.0061728395061729</v>
      </c>
      <c r="M20" s="212">
        <v>1.0031803725579282</v>
      </c>
      <c r="N20" s="212">
        <v>42.633888404412879</v>
      </c>
      <c r="O20" s="212">
        <v>17.877147748143155</v>
      </c>
      <c r="P20" s="212">
        <v>-9.202453987730061E-2</v>
      </c>
      <c r="Q20" s="11">
        <v>-8.9046822742474913E-2</v>
      </c>
      <c r="R20" s="11">
        <v>-1</v>
      </c>
      <c r="S20" s="11">
        <v>-1</v>
      </c>
      <c r="Y20" s="83"/>
      <c r="Z20" s="83"/>
      <c r="AA20" s="83"/>
      <c r="AB20" s="83"/>
    </row>
    <row r="21" spans="1:28" s="8" customFormat="1" ht="12.75" customHeight="1" x14ac:dyDescent="0.25">
      <c r="A21" s="358" t="s">
        <v>557</v>
      </c>
      <c r="B21" s="86" t="s">
        <v>17</v>
      </c>
      <c r="C21" s="86" t="s">
        <v>418</v>
      </c>
      <c r="D21" s="211"/>
      <c r="E21" s="211"/>
      <c r="F21" s="359"/>
      <c r="G21" s="11" t="s">
        <v>746</v>
      </c>
      <c r="H21" s="11" t="s">
        <v>746</v>
      </c>
      <c r="I21" s="212">
        <v>0.80303030303030298</v>
      </c>
      <c r="J21" s="212">
        <v>1</v>
      </c>
      <c r="K21" s="212">
        <v>1.1580882352941178</v>
      </c>
      <c r="L21" s="212">
        <v>1.0061728395061729</v>
      </c>
      <c r="M21" s="212">
        <v>0.73270440251572322</v>
      </c>
      <c r="N21" s="212">
        <v>22.076526404358656</v>
      </c>
      <c r="O21" s="212">
        <v>14.089392509194752</v>
      </c>
      <c r="P21" s="212">
        <v>-9.202453987730061E-2</v>
      </c>
      <c r="Q21" s="11">
        <v>-8.9046822742474913E-2</v>
      </c>
      <c r="R21" s="11">
        <v>-1</v>
      </c>
      <c r="S21" s="11">
        <v>-1</v>
      </c>
      <c r="Y21" s="83"/>
      <c r="Z21" s="83"/>
      <c r="AA21" s="83"/>
      <c r="AB21" s="83"/>
    </row>
    <row r="22" spans="1:28" s="8" customFormat="1" ht="12.75" customHeight="1" x14ac:dyDescent="0.25">
      <c r="A22" s="358" t="s">
        <v>648</v>
      </c>
      <c r="B22" s="86" t="s">
        <v>17</v>
      </c>
      <c r="C22" s="86" t="s">
        <v>259</v>
      </c>
      <c r="D22" s="211"/>
      <c r="E22" s="211"/>
      <c r="F22" s="359"/>
      <c r="G22" s="11" t="s">
        <v>746</v>
      </c>
      <c r="H22" s="11" t="s">
        <v>746</v>
      </c>
      <c r="I22" s="212">
        <v>1.1601731601731602</v>
      </c>
      <c r="J22" s="212">
        <v>1</v>
      </c>
      <c r="K22" s="212">
        <v>1.1580882352941178</v>
      </c>
      <c r="L22" s="212">
        <v>1.0061728395061729</v>
      </c>
      <c r="M22" s="212">
        <v>0.72219882055602358</v>
      </c>
      <c r="N22" s="212">
        <v>40.092272064961449</v>
      </c>
      <c r="O22" s="212">
        <v>11.960351251899274</v>
      </c>
      <c r="P22" s="212">
        <v>-9.202453987730061E-2</v>
      </c>
      <c r="Q22" s="11">
        <v>-8.9046822742474913E-2</v>
      </c>
      <c r="R22" s="11">
        <v>-1</v>
      </c>
      <c r="S22" s="11">
        <v>-1</v>
      </c>
    </row>
    <row r="23" spans="1:28" s="8" customFormat="1" ht="12.75" customHeight="1" x14ac:dyDescent="0.25">
      <c r="A23" s="358" t="s">
        <v>550</v>
      </c>
      <c r="B23" s="86" t="s">
        <v>71</v>
      </c>
      <c r="C23" s="86" t="s">
        <v>252</v>
      </c>
      <c r="D23" s="211"/>
      <c r="E23" s="211"/>
      <c r="F23" s="359"/>
      <c r="G23" s="11" t="s">
        <v>746</v>
      </c>
      <c r="H23" s="11" t="s">
        <v>746</v>
      </c>
      <c r="I23" s="212">
        <v>1.3493975903614457</v>
      </c>
      <c r="J23" s="212">
        <v>1.0449438202247192</v>
      </c>
      <c r="K23" s="212">
        <v>1.4357142857142857</v>
      </c>
      <c r="L23" s="212">
        <v>1.4482758620689655</v>
      </c>
      <c r="M23" s="212">
        <v>0.27771939043615346</v>
      </c>
      <c r="N23" s="212">
        <v>12.858177743642379</v>
      </c>
      <c r="O23" s="212">
        <v>10.970412036127012</v>
      </c>
      <c r="P23" s="212">
        <v>0.6785714285714286</v>
      </c>
      <c r="Q23" s="11">
        <v>-8.9046822742474913E-2</v>
      </c>
      <c r="R23" s="11">
        <v>1.6285714285714286</v>
      </c>
      <c r="S23" s="11">
        <v>-1</v>
      </c>
    </row>
    <row r="24" spans="1:28" s="8" customFormat="1" ht="12.75" customHeight="1" x14ac:dyDescent="0.25">
      <c r="A24" s="358" t="s">
        <v>548</v>
      </c>
      <c r="B24" s="86" t="s">
        <v>71</v>
      </c>
      <c r="C24" s="86" t="s">
        <v>537</v>
      </c>
      <c r="D24" s="211"/>
      <c r="E24" s="211"/>
      <c r="F24" s="359"/>
      <c r="G24" s="11" t="s">
        <v>746</v>
      </c>
      <c r="H24" s="11" t="s">
        <v>746</v>
      </c>
      <c r="I24" s="212">
        <v>1.6875</v>
      </c>
      <c r="J24" s="212">
        <v>1.0449438202247192</v>
      </c>
      <c r="K24" s="212">
        <v>1.4357142857142857</v>
      </c>
      <c r="L24" s="212">
        <v>1.4482758620689655</v>
      </c>
      <c r="M24" s="212">
        <v>0.72077922077922074</v>
      </c>
      <c r="N24" s="212">
        <v>14.615055672536146</v>
      </c>
      <c r="O24" s="212">
        <v>15.282307111366407</v>
      </c>
      <c r="P24" s="212">
        <v>0.6785714285714286</v>
      </c>
      <c r="Q24" s="11">
        <v>-8.9046822742474913E-2</v>
      </c>
      <c r="R24" s="11">
        <v>1.6285714285714286</v>
      </c>
      <c r="S24" s="11">
        <v>-1</v>
      </c>
    </row>
    <row r="25" spans="1:28" s="8" customFormat="1" ht="12.75" customHeight="1" x14ac:dyDescent="0.25">
      <c r="A25" s="358" t="s">
        <v>649</v>
      </c>
      <c r="B25" s="86" t="s">
        <v>21</v>
      </c>
      <c r="C25" s="86" t="s">
        <v>470</v>
      </c>
      <c r="D25" s="211"/>
      <c r="E25" s="211"/>
      <c r="F25" s="359"/>
      <c r="G25" s="11" t="s">
        <v>746</v>
      </c>
      <c r="H25" s="11" t="s">
        <v>746</v>
      </c>
      <c r="I25" s="212">
        <v>1.3366583541147132</v>
      </c>
      <c r="J25" s="212">
        <v>1.2618181818181817</v>
      </c>
      <c r="K25" s="212">
        <v>1.1012433392539964</v>
      </c>
      <c r="L25" s="212">
        <v>1.3253012048192772</v>
      </c>
      <c r="M25" s="212">
        <v>0.61857817272979732</v>
      </c>
      <c r="N25" s="212">
        <v>45.177054439193455</v>
      </c>
      <c r="O25" s="212">
        <v>22.684083001065616</v>
      </c>
      <c r="P25" s="212">
        <v>-0.19090909090909092</v>
      </c>
      <c r="Q25" s="11">
        <v>-8.9046822742474913E-2</v>
      </c>
      <c r="R25" s="11">
        <v>-1</v>
      </c>
      <c r="S25" s="11">
        <v>-1</v>
      </c>
    </row>
    <row r="26" spans="1:28" s="8" customFormat="1" ht="12.75" customHeight="1" x14ac:dyDescent="0.25">
      <c r="A26" s="358" t="s">
        <v>541</v>
      </c>
      <c r="B26" s="86" t="s">
        <v>8</v>
      </c>
      <c r="C26" s="86" t="s">
        <v>505</v>
      </c>
      <c r="D26" s="211"/>
      <c r="E26" s="211"/>
      <c r="F26" s="359"/>
      <c r="G26" s="11" t="s">
        <v>746</v>
      </c>
      <c r="H26" s="11" t="s">
        <v>746</v>
      </c>
      <c r="I26" s="212">
        <v>2.2173913043478262</v>
      </c>
      <c r="J26" s="212">
        <v>1.1646341463414633</v>
      </c>
      <c r="K26" s="212">
        <v>1.3700564971751412</v>
      </c>
      <c r="L26" s="212">
        <v>1.141025641025641</v>
      </c>
      <c r="M26" s="212">
        <v>1.0640449438202246</v>
      </c>
      <c r="N26" s="212">
        <v>25.505483678990984</v>
      </c>
      <c r="O26" s="212">
        <v>10.552612203923534</v>
      </c>
      <c r="P26" s="212">
        <v>-0.47752808988764045</v>
      </c>
      <c r="Q26" s="11">
        <v>-8.9046822742474913E-2</v>
      </c>
      <c r="R26" s="11">
        <v>-1</v>
      </c>
      <c r="S26" s="11">
        <v>-1</v>
      </c>
    </row>
    <row r="27" spans="1:28" s="8" customFormat="1" ht="12.75" customHeight="1" x14ac:dyDescent="0.25">
      <c r="A27" s="358" t="s">
        <v>539</v>
      </c>
      <c r="B27" s="86" t="s">
        <v>8</v>
      </c>
      <c r="C27" s="86" t="s">
        <v>198</v>
      </c>
      <c r="D27" s="211"/>
      <c r="E27" s="211"/>
      <c r="F27" s="359"/>
      <c r="G27" s="11" t="s">
        <v>746</v>
      </c>
      <c r="H27" s="11" t="s">
        <v>746</v>
      </c>
      <c r="I27" s="212">
        <v>1.5185185185185186</v>
      </c>
      <c r="J27" s="212">
        <v>1.1646341463414633</v>
      </c>
      <c r="K27" s="212">
        <v>1.3700564971751412</v>
      </c>
      <c r="L27" s="212">
        <v>1.141025641025641</v>
      </c>
      <c r="M27" s="212">
        <v>1.0322851153039831</v>
      </c>
      <c r="N27" s="212">
        <v>35.452509490031503</v>
      </c>
      <c r="O27" s="212">
        <v>12.543895248855351</v>
      </c>
      <c r="P27" s="212">
        <v>-0.47752808988764045</v>
      </c>
      <c r="Q27" s="11">
        <v>-8.9046822742474913E-2</v>
      </c>
      <c r="R27" s="11">
        <v>-1</v>
      </c>
      <c r="S27" s="11">
        <v>-1</v>
      </c>
    </row>
    <row r="28" spans="1:28" s="8" customFormat="1" ht="12.75" customHeight="1" x14ac:dyDescent="0.25">
      <c r="A28" s="358" t="s">
        <v>650</v>
      </c>
      <c r="B28" s="86" t="s">
        <v>8</v>
      </c>
      <c r="C28" s="86" t="s">
        <v>334</v>
      </c>
      <c r="D28" s="211"/>
      <c r="E28" s="211"/>
      <c r="F28" s="359"/>
      <c r="G28" s="11" t="s">
        <v>746</v>
      </c>
      <c r="H28" s="11" t="s">
        <v>746</v>
      </c>
      <c r="I28" s="212">
        <v>1.0631067961165048</v>
      </c>
      <c r="J28" s="212">
        <v>1.1646341463414633</v>
      </c>
      <c r="K28" s="212">
        <v>1.3700564971751412</v>
      </c>
      <c r="L28" s="212">
        <v>1.141025641025641</v>
      </c>
      <c r="M28" s="212">
        <v>0.98753408648227503</v>
      </c>
      <c r="N28" s="212">
        <v>59.781837240535914</v>
      </c>
      <c r="O28" s="212">
        <v>25.559955888827552</v>
      </c>
      <c r="P28" s="212">
        <v>-0.47752808988764045</v>
      </c>
      <c r="Q28" s="11">
        <v>-8.9046822742474913E-2</v>
      </c>
      <c r="R28" s="11">
        <v>-1</v>
      </c>
      <c r="S28" s="11">
        <v>-1</v>
      </c>
    </row>
    <row r="29" spans="1:28" s="8" customFormat="1" ht="12.75" customHeight="1" x14ac:dyDescent="0.25">
      <c r="A29" s="91" t="s">
        <v>661</v>
      </c>
    </row>
    <row r="30" spans="1:28" s="8" customFormat="1" ht="12.75" customHeight="1" x14ac:dyDescent="0.25">
      <c r="A30" s="91" t="s">
        <v>748</v>
      </c>
    </row>
    <row r="31" spans="1:28" s="8" customFormat="1" ht="12.75" customHeight="1" x14ac:dyDescent="0.25">
      <c r="A31" s="91" t="s">
        <v>749</v>
      </c>
    </row>
    <row r="32" spans="1:28" s="8" customFormat="1" ht="12.75" customHeight="1" x14ac:dyDescent="0.25">
      <c r="A32" s="8" t="s">
        <v>750</v>
      </c>
    </row>
    <row r="33" spans="1:19" s="8" customFormat="1" ht="12.75" customHeight="1" x14ac:dyDescent="0.25">
      <c r="A33" s="91" t="s">
        <v>708</v>
      </c>
    </row>
    <row r="34" spans="1:19" s="8" customFormat="1" ht="12.75" customHeight="1" x14ac:dyDescent="0.25">
      <c r="A34" s="8" t="s">
        <v>709</v>
      </c>
    </row>
    <row r="35" spans="1:19" s="8" customFormat="1" ht="12.75" customHeight="1" x14ac:dyDescent="0.25">
      <c r="A35" s="8" t="s">
        <v>710</v>
      </c>
    </row>
    <row r="36" spans="1:19" s="8" customFormat="1" ht="12.75" customHeight="1" x14ac:dyDescent="0.25">
      <c r="A36" s="8" t="s">
        <v>711</v>
      </c>
    </row>
    <row r="37" spans="1:19" s="92" customFormat="1" ht="12.75" customHeight="1" x14ac:dyDescent="0.25">
      <c r="H37" s="92" t="s">
        <v>634</v>
      </c>
      <c r="I37" s="93">
        <v>1.05</v>
      </c>
      <c r="J37" s="93">
        <v>1.05</v>
      </c>
      <c r="K37" s="93">
        <v>1.05</v>
      </c>
      <c r="L37" s="93">
        <v>1.05</v>
      </c>
      <c r="M37" s="93">
        <v>0.25</v>
      </c>
      <c r="N37" s="93">
        <v>2.5</v>
      </c>
      <c r="O37" s="93">
        <v>0.5</v>
      </c>
      <c r="P37" s="93">
        <v>2</v>
      </c>
      <c r="Q37" s="93">
        <v>2</v>
      </c>
      <c r="R37" s="93">
        <v>0.9</v>
      </c>
      <c r="S37" s="93">
        <v>0.9</v>
      </c>
    </row>
    <row r="38" spans="1:19" s="92" customFormat="1" ht="12.75" customHeight="1" x14ac:dyDescent="0.25">
      <c r="H38" s="92" t="s">
        <v>631</v>
      </c>
      <c r="I38" s="93">
        <v>1.1000000000000001</v>
      </c>
      <c r="J38" s="93">
        <v>1.1000000000000001</v>
      </c>
      <c r="K38" s="93">
        <v>1.1000000000000001</v>
      </c>
      <c r="L38" s="93">
        <v>1.1000000000000001</v>
      </c>
      <c r="M38" s="93">
        <v>0.5</v>
      </c>
      <c r="N38" s="93">
        <v>5</v>
      </c>
      <c r="O38" s="93">
        <v>1.5</v>
      </c>
      <c r="P38" s="93">
        <v>1.5</v>
      </c>
      <c r="Q38" s="93">
        <v>1.5</v>
      </c>
      <c r="R38" s="93">
        <v>0.82499999999999996</v>
      </c>
      <c r="S38" s="93">
        <v>0.82499999999999996</v>
      </c>
    </row>
    <row r="39" spans="1:19" s="92" customFormat="1" ht="12.75" customHeight="1" x14ac:dyDescent="0.25">
      <c r="H39" s="92" t="s">
        <v>632</v>
      </c>
      <c r="I39" s="94">
        <v>1.25</v>
      </c>
      <c r="J39" s="94">
        <v>1.25</v>
      </c>
      <c r="K39" s="94">
        <v>1.25</v>
      </c>
      <c r="L39" s="94">
        <v>1.25</v>
      </c>
      <c r="M39" s="94">
        <v>0.75</v>
      </c>
      <c r="N39" s="94">
        <v>7.5</v>
      </c>
      <c r="O39" s="94">
        <v>3</v>
      </c>
      <c r="P39" s="94">
        <v>1</v>
      </c>
      <c r="Q39" s="95">
        <v>1</v>
      </c>
      <c r="R39" s="93">
        <v>0.75</v>
      </c>
      <c r="S39" s="93">
        <v>0.75</v>
      </c>
    </row>
    <row r="40" spans="1:19" s="92" customFormat="1" ht="12.75" customHeight="1" x14ac:dyDescent="0.25">
      <c r="H40" s="92" t="s">
        <v>633</v>
      </c>
      <c r="I40" s="94">
        <v>9.9999999999999997E+98</v>
      </c>
      <c r="J40" s="94">
        <v>9.9999999999999997E+98</v>
      </c>
      <c r="K40" s="94">
        <v>9.9999999999999997E+98</v>
      </c>
      <c r="L40" s="94">
        <v>9.9999999999999997E+98</v>
      </c>
      <c r="M40" s="94">
        <v>9.9999999999999997E+98</v>
      </c>
      <c r="N40" s="94">
        <v>9.9999999999999997E+98</v>
      </c>
      <c r="O40" s="94">
        <v>9.9999999999999997E+98</v>
      </c>
      <c r="P40" s="94">
        <v>-5</v>
      </c>
      <c r="Q40" s="95">
        <v>-1</v>
      </c>
      <c r="R40" s="93">
        <v>-5</v>
      </c>
      <c r="S40" s="93">
        <v>-100</v>
      </c>
    </row>
    <row r="41" spans="1:19" s="8" customFormat="1" ht="12.75" customHeight="1" x14ac:dyDescent="0.25"/>
    <row r="42" spans="1:19" s="8" customFormat="1" ht="12.75" customHeight="1" x14ac:dyDescent="0.25"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</row>
    <row r="43" spans="1:19" s="8" customFormat="1" ht="12.75" customHeight="1" x14ac:dyDescent="0.25"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</row>
    <row r="44" spans="1:19" s="8" customFormat="1" ht="12.75" customHeight="1" x14ac:dyDescent="0.25">
      <c r="I44" s="2"/>
      <c r="J44" s="2"/>
      <c r="K44" s="2"/>
      <c r="L44" s="2"/>
      <c r="M44" s="2"/>
      <c r="N44" s="2"/>
      <c r="O44" s="2"/>
      <c r="P44" s="2"/>
      <c r="Q44" s="85"/>
      <c r="R44" s="83"/>
      <c r="S44" s="83"/>
    </row>
    <row r="45" spans="1:19" s="8" customFormat="1" ht="12.75" customHeight="1" x14ac:dyDescent="0.25">
      <c r="I45" s="2"/>
      <c r="J45" s="2"/>
      <c r="K45" s="2"/>
      <c r="L45" s="2"/>
      <c r="M45" s="2"/>
      <c r="N45" s="2"/>
      <c r="O45" s="2"/>
      <c r="P45" s="2"/>
      <c r="Q45" s="85"/>
      <c r="R45" s="83"/>
      <c r="S45" s="83"/>
    </row>
    <row r="46" spans="1:19" s="8" customFormat="1" ht="12.75" customHeight="1" x14ac:dyDescent="0.25"/>
    <row r="47" spans="1:19" s="8" customFormat="1" ht="12.75" customHeight="1" x14ac:dyDescent="0.25"/>
    <row r="48" spans="1:19" s="8" customFormat="1" ht="12.75" customHeight="1" x14ac:dyDescent="0.25"/>
    <row r="49" s="8" customFormat="1" ht="12.75" customHeight="1" x14ac:dyDescent="0.25"/>
    <row r="50" s="8" customFormat="1" ht="12.75" customHeight="1" x14ac:dyDescent="0.25"/>
    <row r="51" s="8" customFormat="1" ht="12.75" customHeight="1" x14ac:dyDescent="0.25"/>
    <row r="52" s="8" customFormat="1" ht="12.75" customHeight="1" x14ac:dyDescent="0.25"/>
    <row r="53" s="8" customFormat="1" ht="12.75" customHeight="1" x14ac:dyDescent="0.25"/>
    <row r="54" s="8" customFormat="1" ht="12.75" customHeight="1" x14ac:dyDescent="0.25"/>
    <row r="55" s="8" customFormat="1" ht="12.75" customHeight="1" x14ac:dyDescent="0.25"/>
    <row r="56" s="8" customFormat="1" ht="12.75" customHeight="1" x14ac:dyDescent="0.25"/>
    <row r="57" s="8" customFormat="1" ht="12.75" customHeight="1" x14ac:dyDescent="0.25"/>
    <row r="58" s="8" customFormat="1" ht="12.75" customHeight="1" x14ac:dyDescent="0.25"/>
    <row r="59" s="8" customFormat="1" ht="12.75" customHeight="1" x14ac:dyDescent="0.25"/>
    <row r="60" s="8" customFormat="1" ht="12.75" customHeight="1" x14ac:dyDescent="0.25"/>
    <row r="61" s="8" customFormat="1" ht="12.75" customHeight="1" x14ac:dyDescent="0.25"/>
    <row r="62" s="8" customFormat="1" ht="12.75" customHeight="1" x14ac:dyDescent="0.25"/>
    <row r="63" s="8" customFormat="1" ht="12.75" customHeight="1" x14ac:dyDescent="0.25"/>
    <row r="64" s="8" customFormat="1" ht="12.75" customHeight="1" x14ac:dyDescent="0.25"/>
    <row r="65" s="8" customFormat="1" ht="12.75" customHeight="1" x14ac:dyDescent="0.25"/>
    <row r="66" s="8" customFormat="1" ht="12.75" customHeight="1" x14ac:dyDescent="0.25"/>
    <row r="67" s="8" customFormat="1" ht="12.75" customHeight="1" x14ac:dyDescent="0.25"/>
    <row r="68" s="8" customFormat="1" ht="12.75" customHeight="1" x14ac:dyDescent="0.25"/>
    <row r="69" s="8" customFormat="1" ht="12.75" customHeight="1" x14ac:dyDescent="0.25"/>
    <row r="70" s="8" customFormat="1" ht="12.75" customHeight="1" x14ac:dyDescent="0.25"/>
    <row r="71" s="8" customFormat="1" ht="12.75" customHeight="1" x14ac:dyDescent="0.25"/>
    <row r="72" s="8" customFormat="1" ht="12.75" customHeight="1" x14ac:dyDescent="0.25"/>
    <row r="73" s="8" customFormat="1" ht="12.75" customHeight="1" x14ac:dyDescent="0.25"/>
    <row r="74" s="8" customFormat="1" ht="12.75" customHeight="1" x14ac:dyDescent="0.25"/>
    <row r="75" s="8" customFormat="1" ht="12.75" customHeight="1" x14ac:dyDescent="0.25"/>
    <row r="76" s="8" customFormat="1" ht="12.75" customHeight="1" x14ac:dyDescent="0.25"/>
    <row r="77" s="8" customFormat="1" ht="12.75" customHeight="1" x14ac:dyDescent="0.25"/>
    <row r="78" s="8" customFormat="1" ht="12.75" customHeight="1" x14ac:dyDescent="0.25"/>
    <row r="79" s="8" customFormat="1" ht="12.75" customHeight="1" x14ac:dyDescent="0.25"/>
    <row r="80" s="8" customFormat="1" ht="12.75" customHeight="1" x14ac:dyDescent="0.25"/>
    <row r="81" s="8" customFormat="1" ht="12.75" customHeight="1" x14ac:dyDescent="0.25"/>
    <row r="82" s="8" customFormat="1" ht="12.75" customHeight="1" x14ac:dyDescent="0.25"/>
    <row r="83" s="8" customFormat="1" ht="12.75" customHeight="1" x14ac:dyDescent="0.25"/>
    <row r="84" s="8" customFormat="1" ht="12.75" customHeight="1" x14ac:dyDescent="0.25"/>
    <row r="85" s="8" customFormat="1" ht="12.75" customHeight="1" x14ac:dyDescent="0.25"/>
    <row r="86" s="8" customFormat="1" ht="12.75" customHeight="1" x14ac:dyDescent="0.25"/>
    <row r="87" s="8" customFormat="1" ht="12.75" customHeight="1" x14ac:dyDescent="0.25"/>
    <row r="88" s="8" customFormat="1" ht="12.75" customHeight="1" x14ac:dyDescent="0.25"/>
    <row r="89" s="8" customFormat="1" ht="12.75" customHeight="1" x14ac:dyDescent="0.25"/>
    <row r="90" s="8" customFormat="1" ht="12.75" customHeight="1" x14ac:dyDescent="0.25"/>
    <row r="91" s="8" customFormat="1" ht="12.75" customHeight="1" x14ac:dyDescent="0.25"/>
    <row r="92" s="8" customFormat="1" ht="12.75" customHeight="1" x14ac:dyDescent="0.25"/>
    <row r="93" s="8" customFormat="1" ht="12.75" customHeight="1" x14ac:dyDescent="0.25"/>
    <row r="94" s="8" customFormat="1" ht="12.75" customHeight="1" x14ac:dyDescent="0.25"/>
    <row r="95" s="8" customFormat="1" ht="12.75" customHeight="1" x14ac:dyDescent="0.25"/>
    <row r="96" s="8" customFormat="1" ht="12.75" customHeight="1" x14ac:dyDescent="0.25"/>
    <row r="97" s="8" customFormat="1" ht="12.75" customHeight="1" x14ac:dyDescent="0.25"/>
    <row r="98" s="8" customFormat="1" ht="12.75" customHeight="1" x14ac:dyDescent="0.25"/>
    <row r="99" s="8" customFormat="1" ht="12.75" customHeight="1" x14ac:dyDescent="0.25"/>
    <row r="100" s="8" customFormat="1" ht="12.75" customHeight="1" x14ac:dyDescent="0.25"/>
    <row r="101" s="8" customFormat="1" ht="12.75" customHeight="1" x14ac:dyDescent="0.25"/>
    <row r="102" s="8" customFormat="1" ht="12.75" customHeight="1" x14ac:dyDescent="0.25"/>
    <row r="103" s="8" customFormat="1" ht="12.75" customHeight="1" x14ac:dyDescent="0.25"/>
    <row r="104" s="8" customFormat="1" ht="12.75" customHeight="1" x14ac:dyDescent="0.25"/>
    <row r="105" s="8" customFormat="1" ht="12.75" customHeight="1" x14ac:dyDescent="0.25"/>
    <row r="106" s="8" customFormat="1" ht="12.75" customHeight="1" x14ac:dyDescent="0.25"/>
    <row r="107" s="8" customFormat="1" ht="12.75" customHeight="1" x14ac:dyDescent="0.25"/>
    <row r="108" s="8" customFormat="1" ht="12.75" customHeight="1" x14ac:dyDescent="0.25"/>
    <row r="109" s="8" customFormat="1" ht="12.75" customHeight="1" x14ac:dyDescent="0.25"/>
    <row r="110" s="8" customFormat="1" ht="12.75" customHeight="1" x14ac:dyDescent="0.25"/>
    <row r="111" s="8" customFormat="1" ht="12.75" customHeight="1" x14ac:dyDescent="0.25"/>
    <row r="112" s="8" customFormat="1" ht="12.75" customHeight="1" x14ac:dyDescent="0.25"/>
    <row r="113" s="8" customFormat="1" ht="12.75" customHeight="1" x14ac:dyDescent="0.25"/>
    <row r="114" s="8" customFormat="1" ht="12.75" customHeight="1" x14ac:dyDescent="0.25"/>
    <row r="115" s="8" customFormat="1" ht="12.75" customHeight="1" x14ac:dyDescent="0.25"/>
    <row r="116" s="8" customFormat="1" ht="12.75" customHeight="1" x14ac:dyDescent="0.25"/>
    <row r="117" s="8" customFormat="1" ht="12.75" customHeight="1" x14ac:dyDescent="0.25"/>
    <row r="118" s="8" customFormat="1" ht="12.75" customHeight="1" x14ac:dyDescent="0.25"/>
    <row r="119" s="8" customFormat="1" ht="12.75" customHeight="1" x14ac:dyDescent="0.25"/>
    <row r="120" s="8" customFormat="1" ht="12.75" customHeight="1" x14ac:dyDescent="0.25"/>
    <row r="121" s="8" customFormat="1" ht="12.75" customHeight="1" x14ac:dyDescent="0.25"/>
    <row r="122" s="8" customFormat="1" ht="12.75" customHeight="1" x14ac:dyDescent="0.25"/>
    <row r="123" s="8" customFormat="1" ht="12.75" customHeight="1" x14ac:dyDescent="0.25"/>
    <row r="124" s="8" customFormat="1" ht="12.75" customHeight="1" x14ac:dyDescent="0.25"/>
    <row r="125" s="8" customFormat="1" ht="12.75" customHeight="1" x14ac:dyDescent="0.25"/>
    <row r="126" s="8" customFormat="1" ht="12.75" customHeight="1" x14ac:dyDescent="0.25"/>
    <row r="127" s="8" customFormat="1" ht="12.75" customHeight="1" x14ac:dyDescent="0.25"/>
    <row r="128" s="8" customFormat="1" ht="12.75" customHeight="1" x14ac:dyDescent="0.25"/>
    <row r="129" s="8" customFormat="1" ht="12.75" customHeight="1" x14ac:dyDescent="0.25"/>
    <row r="130" s="8" customFormat="1" ht="12.75" customHeight="1" x14ac:dyDescent="0.25"/>
    <row r="131" s="8" customFormat="1" ht="12.75" customHeight="1" x14ac:dyDescent="0.25"/>
    <row r="132" s="8" customFormat="1" ht="12.75" customHeight="1" x14ac:dyDescent="0.25"/>
    <row r="133" s="8" customFormat="1" ht="12.75" customHeight="1" x14ac:dyDescent="0.25"/>
    <row r="134" s="8" customFormat="1" ht="12.75" customHeight="1" x14ac:dyDescent="0.25"/>
    <row r="135" s="8" customFormat="1" ht="12.75" customHeight="1" x14ac:dyDescent="0.25"/>
    <row r="136" s="8" customFormat="1" ht="12.75" customHeight="1" x14ac:dyDescent="0.25"/>
    <row r="137" s="8" customFormat="1" ht="12.75" customHeight="1" x14ac:dyDescent="0.25"/>
    <row r="138" s="8" customFormat="1" ht="12.75" customHeight="1" x14ac:dyDescent="0.25"/>
    <row r="139" s="8" customFormat="1" ht="12.75" customHeight="1" x14ac:dyDescent="0.25"/>
    <row r="140" s="8" customFormat="1" ht="12.75" customHeight="1" x14ac:dyDescent="0.25"/>
    <row r="141" s="8" customFormat="1" ht="12.75" customHeight="1" x14ac:dyDescent="0.25"/>
    <row r="142" s="8" customFormat="1" ht="12.75" customHeight="1" x14ac:dyDescent="0.25"/>
    <row r="143" s="8" customFormat="1" ht="12.75" customHeight="1" x14ac:dyDescent="0.25"/>
    <row r="144" s="8" customFormat="1" ht="12.75" customHeight="1" x14ac:dyDescent="0.25"/>
    <row r="145" s="8" customFormat="1" ht="12.75" customHeight="1" x14ac:dyDescent="0.25"/>
    <row r="146" s="8" customFormat="1" ht="12.75" customHeight="1" x14ac:dyDescent="0.25"/>
    <row r="147" s="8" customFormat="1" ht="12.75" customHeight="1" x14ac:dyDescent="0.25"/>
    <row r="148" s="8" customFormat="1" ht="12.75" customHeight="1" x14ac:dyDescent="0.25"/>
    <row r="149" s="8" customFormat="1" ht="12.75" customHeight="1" x14ac:dyDescent="0.25"/>
    <row r="150" s="8" customFormat="1" ht="12.75" customHeight="1" x14ac:dyDescent="0.25"/>
    <row r="151" s="8" customFormat="1" ht="12.75" customHeight="1" x14ac:dyDescent="0.25"/>
    <row r="152" s="8" customFormat="1" ht="12.75" customHeight="1" x14ac:dyDescent="0.25"/>
    <row r="153" s="8" customFormat="1" ht="12.75" customHeight="1" x14ac:dyDescent="0.25"/>
    <row r="154" s="8" customFormat="1" ht="12.75" customHeight="1" x14ac:dyDescent="0.25"/>
    <row r="155" s="8" customFormat="1" ht="12.75" customHeight="1" x14ac:dyDescent="0.25"/>
    <row r="156" s="8" customFormat="1" ht="12.75" customHeight="1" x14ac:dyDescent="0.25"/>
    <row r="157" s="8" customFormat="1" ht="12.75" customHeight="1" x14ac:dyDescent="0.25"/>
    <row r="158" s="8" customFormat="1" ht="12.75" customHeight="1" x14ac:dyDescent="0.25"/>
    <row r="159" s="8" customFormat="1" ht="12.75" customHeight="1" x14ac:dyDescent="0.25"/>
    <row r="160" s="8" customFormat="1" ht="12.75" customHeight="1" x14ac:dyDescent="0.25"/>
    <row r="161" s="18" customFormat="1" ht="12.75" customHeight="1" x14ac:dyDescent="0.25"/>
    <row r="162" s="18" customFormat="1" ht="12.75" customHeight="1" x14ac:dyDescent="0.25"/>
    <row r="163" s="8" customFormat="1" ht="12.75" customHeight="1" x14ac:dyDescent="0.25"/>
    <row r="164" s="8" customFormat="1" ht="12.75" customHeight="1" x14ac:dyDescent="0.25"/>
    <row r="165" s="8" customFormat="1" ht="12.75" customHeight="1" x14ac:dyDescent="0.25"/>
    <row r="166" s="8" customFormat="1" ht="12.75" customHeight="1" x14ac:dyDescent="0.25"/>
    <row r="167" s="8" customFormat="1" ht="12.75" customHeight="1" x14ac:dyDescent="0.25"/>
    <row r="168" s="8" customFormat="1" ht="12.75" customHeight="1" x14ac:dyDescent="0.25"/>
    <row r="169" s="8" customFormat="1" ht="12.75" customHeight="1" x14ac:dyDescent="0.25"/>
    <row r="170" s="8" customFormat="1" ht="12.75" customHeight="1" x14ac:dyDescent="0.25"/>
    <row r="171" s="8" customFormat="1" ht="12.75" customHeight="1" x14ac:dyDescent="0.25"/>
    <row r="172" s="8" customFormat="1" ht="12.75" customHeight="1" x14ac:dyDescent="0.25"/>
    <row r="173" s="8" customFormat="1" ht="12.75" customHeight="1" x14ac:dyDescent="0.25"/>
    <row r="174" s="8" customFormat="1" ht="12.75" customHeight="1" x14ac:dyDescent="0.25"/>
    <row r="175" s="8" customFormat="1" ht="12.75" customHeight="1" x14ac:dyDescent="0.25"/>
    <row r="176" s="8" customFormat="1" ht="12.75" customHeight="1" x14ac:dyDescent="0.25"/>
    <row r="177" s="8" customFormat="1" ht="12.75" customHeight="1" x14ac:dyDescent="0.25"/>
    <row r="178" s="8" customFormat="1" ht="12.75" customHeight="1" x14ac:dyDescent="0.25"/>
    <row r="179" s="8" customFormat="1" ht="12.75" customHeight="1" x14ac:dyDescent="0.25"/>
    <row r="180" s="8" customFormat="1" ht="12.75" customHeight="1" x14ac:dyDescent="0.25"/>
    <row r="181" s="8" customFormat="1" ht="12.75" customHeight="1" x14ac:dyDescent="0.25"/>
    <row r="182" s="8" customFormat="1" ht="12.75" customHeight="1" x14ac:dyDescent="0.25"/>
    <row r="183" s="8" customFormat="1" ht="12.75" customHeight="1" x14ac:dyDescent="0.25"/>
    <row r="184" s="8" customFormat="1" ht="12.75" customHeight="1" x14ac:dyDescent="0.25"/>
    <row r="185" s="8" customFormat="1" ht="12.75" customHeight="1" x14ac:dyDescent="0.25"/>
    <row r="186" s="8" customFormat="1" ht="12.75" customHeight="1" x14ac:dyDescent="0.25"/>
    <row r="187" s="8" customFormat="1" ht="12.75" customHeight="1" x14ac:dyDescent="0.25"/>
    <row r="188" s="8" customFormat="1" ht="12.75" customHeight="1" x14ac:dyDescent="0.25"/>
    <row r="189" s="8" customFormat="1" ht="12.75" customHeight="1" x14ac:dyDescent="0.25"/>
    <row r="190" s="8" customFormat="1" ht="12.75" customHeight="1" x14ac:dyDescent="0.25"/>
    <row r="191" s="8" customFormat="1" ht="12.75" customHeight="1" x14ac:dyDescent="0.25"/>
    <row r="192" s="8" customFormat="1" ht="12.75" customHeight="1" x14ac:dyDescent="0.25"/>
    <row r="193" s="8" customFormat="1" ht="12.75" customHeight="1" x14ac:dyDescent="0.25"/>
    <row r="194" s="8" customFormat="1" ht="12.75" customHeight="1" x14ac:dyDescent="0.25"/>
    <row r="195" s="8" customFormat="1" ht="12.75" customHeight="1" x14ac:dyDescent="0.25"/>
    <row r="196" s="8" customFormat="1" ht="12.75" customHeight="1" x14ac:dyDescent="0.25"/>
    <row r="197" s="8" customFormat="1" ht="12.75" customHeight="1" x14ac:dyDescent="0.25"/>
    <row r="198" s="8" customFormat="1" ht="12.75" customHeight="1" x14ac:dyDescent="0.25"/>
    <row r="199" s="8" customFormat="1" ht="12.75" customHeight="1" x14ac:dyDescent="0.25"/>
    <row r="200" s="8" customFormat="1" ht="12.75" customHeight="1" x14ac:dyDescent="0.25"/>
    <row r="201" s="8" customFormat="1" ht="12.75" customHeight="1" x14ac:dyDescent="0.25"/>
    <row r="202" s="8" customFormat="1" ht="12.75" customHeight="1" x14ac:dyDescent="0.25"/>
    <row r="203" s="8" customFormat="1" ht="12.75" customHeight="1" x14ac:dyDescent="0.25"/>
    <row r="204" s="8" customFormat="1" ht="12.75" customHeight="1" x14ac:dyDescent="0.25"/>
    <row r="205" s="8" customFormat="1" ht="12.75" customHeight="1" x14ac:dyDescent="0.25"/>
    <row r="206" s="8" customFormat="1" ht="12.75" customHeight="1" x14ac:dyDescent="0.25"/>
    <row r="207" s="8" customFormat="1" ht="12.75" customHeight="1" x14ac:dyDescent="0.25"/>
    <row r="208" s="8" customFormat="1" ht="12.75" customHeight="1" x14ac:dyDescent="0.25"/>
    <row r="209" s="8" customFormat="1" ht="12.75" customHeight="1" x14ac:dyDescent="0.25"/>
    <row r="210" s="8" customFormat="1" ht="12.75" customHeight="1" x14ac:dyDescent="0.25"/>
    <row r="211" s="8" customFormat="1" ht="12.75" customHeight="1" x14ac:dyDescent="0.25"/>
    <row r="212" s="8" customFormat="1" ht="12.75" customHeight="1" x14ac:dyDescent="0.25"/>
    <row r="213" s="8" customFormat="1" ht="12.75" customHeight="1" x14ac:dyDescent="0.25"/>
    <row r="214" s="8" customFormat="1" ht="12.75" customHeight="1" x14ac:dyDescent="0.25"/>
    <row r="215" s="8" customFormat="1" ht="12.75" customHeight="1" x14ac:dyDescent="0.25"/>
    <row r="216" s="8" customFormat="1" ht="12.75" customHeight="1" x14ac:dyDescent="0.25"/>
    <row r="217" s="8" customFormat="1" ht="12.75" customHeight="1" x14ac:dyDescent="0.25"/>
    <row r="218" s="8" customFormat="1" ht="12.75" customHeight="1" x14ac:dyDescent="0.25"/>
    <row r="219" s="8" customFormat="1" ht="12.75" customHeight="1" x14ac:dyDescent="0.25"/>
    <row r="220" s="8" customFormat="1" ht="12.75" customHeight="1" x14ac:dyDescent="0.25"/>
    <row r="221" s="8" customFormat="1" ht="12.75" customHeight="1" x14ac:dyDescent="0.25"/>
    <row r="222" s="8" customFormat="1" ht="12.75" customHeight="1" x14ac:dyDescent="0.25"/>
    <row r="223" s="8" customFormat="1" ht="12.75" customHeight="1" x14ac:dyDescent="0.25"/>
    <row r="224" s="8" customFormat="1" ht="12.75" customHeight="1" x14ac:dyDescent="0.25"/>
    <row r="225" s="8" customFormat="1" ht="12.75" customHeight="1" x14ac:dyDescent="0.25"/>
    <row r="226" s="8" customFormat="1" ht="12.75" customHeight="1" x14ac:dyDescent="0.25"/>
    <row r="227" s="8" customFormat="1" ht="12.75" customHeight="1" x14ac:dyDescent="0.25"/>
    <row r="228" s="8" customFormat="1" ht="12.75" customHeight="1" x14ac:dyDescent="0.25"/>
    <row r="229" s="8" customFormat="1" ht="12.75" customHeight="1" x14ac:dyDescent="0.25"/>
    <row r="230" s="8" customFormat="1" ht="12.75" customHeight="1" x14ac:dyDescent="0.25"/>
    <row r="231" s="8" customFormat="1" ht="12.75" customHeight="1" x14ac:dyDescent="0.25"/>
    <row r="232" s="8" customFormat="1" ht="12.75" customHeight="1" x14ac:dyDescent="0.25"/>
    <row r="233" s="8" customFormat="1" ht="12.75" customHeight="1" x14ac:dyDescent="0.25"/>
    <row r="234" s="8" customFormat="1" ht="12.75" customHeight="1" x14ac:dyDescent="0.25"/>
    <row r="235" s="8" customFormat="1" ht="12.75" customHeight="1" x14ac:dyDescent="0.25"/>
    <row r="236" s="8" customFormat="1" ht="12.75" customHeight="1" x14ac:dyDescent="0.25"/>
    <row r="237" s="8" customFormat="1" ht="12.75" customHeight="1" x14ac:dyDescent="0.25"/>
    <row r="238" s="8" customFormat="1" ht="12.75" customHeight="1" x14ac:dyDescent="0.25"/>
    <row r="239" s="8" customFormat="1" ht="12.75" customHeight="1" x14ac:dyDescent="0.25"/>
    <row r="240" s="8" customFormat="1" ht="12.75" customHeight="1" x14ac:dyDescent="0.25"/>
    <row r="241" s="8" customFormat="1" ht="12.75" customHeight="1" x14ac:dyDescent="0.25"/>
    <row r="242" s="8" customFormat="1" ht="12.75" customHeight="1" x14ac:dyDescent="0.25"/>
    <row r="243" s="8" customFormat="1" ht="12.75" customHeight="1" x14ac:dyDescent="0.25"/>
    <row r="244" s="8" customFormat="1" ht="12.75" customHeight="1" x14ac:dyDescent="0.25"/>
    <row r="245" s="8" customFormat="1" ht="12.75" customHeight="1" x14ac:dyDescent="0.25"/>
    <row r="246" s="8" customFormat="1" ht="12.75" customHeight="1" x14ac:dyDescent="0.25"/>
    <row r="247" s="8" customFormat="1" ht="12.75" customHeight="1" x14ac:dyDescent="0.25"/>
    <row r="248" s="8" customFormat="1" ht="12.75" customHeight="1" x14ac:dyDescent="0.25"/>
    <row r="249" s="8" customFormat="1" ht="12.75" customHeight="1" x14ac:dyDescent="0.25"/>
    <row r="250" s="8" customFormat="1" ht="12.75" customHeight="1" x14ac:dyDescent="0.25"/>
    <row r="251" s="8" customFormat="1" ht="12.75" customHeight="1" x14ac:dyDescent="0.25"/>
    <row r="252" s="8" customFormat="1" ht="12.75" customHeight="1" x14ac:dyDescent="0.25"/>
    <row r="253" s="8" customFormat="1" ht="12.75" customHeight="1" x14ac:dyDescent="0.25"/>
    <row r="254" s="8" customFormat="1" ht="12.75" customHeight="1" x14ac:dyDescent="0.25"/>
    <row r="255" s="8" customFormat="1" ht="12.75" customHeight="1" x14ac:dyDescent="0.25"/>
    <row r="256" s="8" customFormat="1" ht="12.75" customHeight="1" x14ac:dyDescent="0.25"/>
    <row r="257" s="8" customFormat="1" ht="12.75" customHeight="1" x14ac:dyDescent="0.25"/>
    <row r="258" s="8" customFormat="1" ht="12.75" customHeight="1" x14ac:dyDescent="0.25"/>
    <row r="259" s="8" customFormat="1" ht="12.75" customHeight="1" x14ac:dyDescent="0.25"/>
    <row r="260" s="8" customFormat="1" ht="12.75" customHeight="1" x14ac:dyDescent="0.25"/>
    <row r="261" s="8" customFormat="1" ht="12.75" customHeight="1" x14ac:dyDescent="0.25"/>
    <row r="262" s="8" customFormat="1" ht="12.75" customHeight="1" x14ac:dyDescent="0.25"/>
    <row r="263" s="8" customFormat="1" ht="12.75" customHeight="1" x14ac:dyDescent="0.25"/>
    <row r="264" s="8" customFormat="1" ht="12.75" customHeight="1" x14ac:dyDescent="0.25"/>
    <row r="265" s="8" customFormat="1" ht="12.75" customHeight="1" x14ac:dyDescent="0.25"/>
    <row r="266" s="8" customFormat="1" ht="12.75" customHeight="1" x14ac:dyDescent="0.25"/>
    <row r="267" s="8" customFormat="1" ht="12.75" customHeight="1" x14ac:dyDescent="0.25"/>
    <row r="268" s="8" customFormat="1" ht="12.75" customHeight="1" x14ac:dyDescent="0.25"/>
    <row r="269" s="8" customFormat="1" ht="12.75" customHeight="1" x14ac:dyDescent="0.25"/>
    <row r="270" s="8" customFormat="1" ht="12.75" customHeight="1" x14ac:dyDescent="0.25"/>
    <row r="271" s="8" customFormat="1" ht="12.75" customHeight="1" x14ac:dyDescent="0.25"/>
    <row r="272" s="8" customFormat="1" ht="12.75" customHeight="1" x14ac:dyDescent="0.25"/>
    <row r="273" s="8" customFormat="1" ht="12.75" customHeight="1" x14ac:dyDescent="0.25"/>
    <row r="274" s="8" customFormat="1" ht="12.75" customHeight="1" x14ac:dyDescent="0.25"/>
    <row r="275" s="8" customFormat="1" ht="12.75" customHeight="1" x14ac:dyDescent="0.25"/>
    <row r="276" s="8" customFormat="1" ht="12.75" customHeight="1" x14ac:dyDescent="0.25"/>
    <row r="277" s="8" customFormat="1" ht="12.75" customHeight="1" x14ac:dyDescent="0.25"/>
    <row r="278" s="8" customFormat="1" ht="12.75" customHeight="1" x14ac:dyDescent="0.25"/>
    <row r="279" s="8" customFormat="1" ht="12.75" customHeight="1" x14ac:dyDescent="0.25"/>
    <row r="280" s="8" customFormat="1" ht="12.75" customHeight="1" x14ac:dyDescent="0.25"/>
    <row r="281" s="8" customFormat="1" ht="12.75" customHeight="1" x14ac:dyDescent="0.25"/>
    <row r="282" s="8" customFormat="1" ht="12.75" customHeight="1" x14ac:dyDescent="0.25"/>
    <row r="283" s="8" customFormat="1" ht="12.75" customHeight="1" x14ac:dyDescent="0.25"/>
    <row r="284" s="8" customFormat="1" ht="12.75" customHeight="1" x14ac:dyDescent="0.25"/>
    <row r="285" s="8" customFormat="1" ht="12.75" customHeight="1" x14ac:dyDescent="0.25"/>
    <row r="286" s="8" customFormat="1" ht="12.75" customHeight="1" x14ac:dyDescent="0.25"/>
    <row r="287" s="8" customFormat="1" ht="12.75" customHeight="1" x14ac:dyDescent="0.25"/>
    <row r="288" s="8" customFormat="1" ht="12.75" customHeight="1" x14ac:dyDescent="0.25"/>
    <row r="289" s="8" customFormat="1" ht="12.75" customHeight="1" x14ac:dyDescent="0.25"/>
    <row r="290" s="8" customFormat="1" ht="12.75" customHeight="1" x14ac:dyDescent="0.25"/>
    <row r="291" s="8" customFormat="1" ht="12.75" customHeight="1" x14ac:dyDescent="0.25"/>
    <row r="292" s="8" customFormat="1" ht="12.75" customHeight="1" x14ac:dyDescent="0.25"/>
    <row r="293" s="8" customFormat="1" ht="12.75" customHeight="1" x14ac:dyDescent="0.25"/>
    <row r="294" s="8" customFormat="1" ht="12.75" customHeight="1" x14ac:dyDescent="0.25"/>
    <row r="295" s="8" customFormat="1" ht="12.75" customHeight="1" x14ac:dyDescent="0.25"/>
    <row r="296" s="8" customFormat="1" ht="12.75" customHeight="1" x14ac:dyDescent="0.25"/>
    <row r="297" s="8" customFormat="1" ht="12.75" customHeight="1" x14ac:dyDescent="0.25"/>
    <row r="298" s="8" customFormat="1" ht="12.75" customHeight="1" x14ac:dyDescent="0.25"/>
    <row r="299" s="8" customFormat="1" ht="12.75" customHeight="1" x14ac:dyDescent="0.25"/>
    <row r="300" s="8" customFormat="1" ht="12.75" customHeight="1" x14ac:dyDescent="0.25"/>
    <row r="301" s="8" customFormat="1" ht="12.75" customHeight="1" x14ac:dyDescent="0.25"/>
    <row r="302" s="8" customFormat="1" ht="12.75" customHeight="1" x14ac:dyDescent="0.25"/>
    <row r="303" s="8" customFormat="1" ht="12.75" customHeight="1" x14ac:dyDescent="0.25"/>
    <row r="304" s="8" customFormat="1" ht="12.75" customHeight="1" x14ac:dyDescent="0.25"/>
    <row r="305" s="8" customFormat="1" ht="12.75" customHeight="1" x14ac:dyDescent="0.25"/>
    <row r="306" s="8" customFormat="1" ht="12.75" customHeight="1" x14ac:dyDescent="0.25"/>
    <row r="307" s="8" customFormat="1" ht="12.75" customHeight="1" x14ac:dyDescent="0.25"/>
    <row r="308" s="8" customFormat="1" ht="12.75" customHeight="1" x14ac:dyDescent="0.25"/>
    <row r="309" s="8" customFormat="1" ht="12.75" customHeight="1" x14ac:dyDescent="0.25"/>
    <row r="310" s="8" customFormat="1" ht="12.75" customHeight="1" x14ac:dyDescent="0.25"/>
    <row r="311" s="8" customFormat="1" ht="12.75" customHeight="1" x14ac:dyDescent="0.25"/>
    <row r="312" s="8" customFormat="1" ht="12.75" customHeight="1" x14ac:dyDescent="0.25"/>
    <row r="313" s="8" customFormat="1" ht="12.75" customHeight="1" x14ac:dyDescent="0.25"/>
    <row r="314" s="8" customFormat="1" ht="12.75" customHeight="1" x14ac:dyDescent="0.25"/>
    <row r="315" s="8" customFormat="1" ht="12.75" customHeight="1" x14ac:dyDescent="0.25"/>
    <row r="316" s="8" customFormat="1" ht="12.75" customHeight="1" x14ac:dyDescent="0.25"/>
    <row r="317" s="8" customFormat="1" ht="12.75" customHeight="1" x14ac:dyDescent="0.25"/>
    <row r="318" s="8" customFormat="1" ht="12.75" customHeight="1" x14ac:dyDescent="0.25"/>
    <row r="319" s="8" customFormat="1" ht="12.75" customHeight="1" x14ac:dyDescent="0.25"/>
    <row r="320" s="8" customFormat="1" ht="12.75" customHeight="1" x14ac:dyDescent="0.25"/>
    <row r="321" s="8" customFormat="1" ht="12.75" customHeight="1" x14ac:dyDescent="0.25"/>
    <row r="322" s="8" customFormat="1" ht="12.75" customHeight="1" x14ac:dyDescent="0.25"/>
    <row r="323" s="8" customFormat="1" ht="12.75" customHeight="1" x14ac:dyDescent="0.25"/>
    <row r="324" s="8" customFormat="1" ht="12.75" customHeight="1" x14ac:dyDescent="0.25"/>
    <row r="325" s="8" customFormat="1" ht="12.75" customHeight="1" x14ac:dyDescent="0.25"/>
    <row r="326" s="8" customFormat="1" ht="12.75" customHeight="1" x14ac:dyDescent="0.25"/>
    <row r="327" s="8" customFormat="1" ht="12.75" customHeight="1" x14ac:dyDescent="0.25"/>
    <row r="328" s="8" customFormat="1" ht="12.75" customHeight="1" x14ac:dyDescent="0.25"/>
    <row r="329" s="8" customFormat="1" ht="12.75" customHeight="1" x14ac:dyDescent="0.25"/>
    <row r="330" s="8" customFormat="1" ht="12.75" customHeight="1" x14ac:dyDescent="0.25"/>
    <row r="331" s="8" customFormat="1" ht="12.75" customHeight="1" x14ac:dyDescent="0.25"/>
    <row r="332" s="8" customFormat="1" ht="12.75" customHeight="1" x14ac:dyDescent="0.25"/>
    <row r="333" s="8" customFormat="1" ht="12.75" customHeight="1" x14ac:dyDescent="0.25"/>
    <row r="334" s="8" customFormat="1" ht="12.75" customHeight="1" x14ac:dyDescent="0.25"/>
    <row r="335" s="8" customFormat="1" ht="12.75" customHeight="1" x14ac:dyDescent="0.25"/>
    <row r="336" s="8" customFormat="1" ht="12.75" customHeight="1" x14ac:dyDescent="0.25"/>
    <row r="337" s="8" customFormat="1" ht="12.75" customHeight="1" x14ac:dyDescent="0.25"/>
    <row r="338" s="8" customFormat="1" ht="12.75" customHeight="1" x14ac:dyDescent="0.25"/>
    <row r="339" s="8" customFormat="1" ht="12.75" customHeight="1" x14ac:dyDescent="0.25"/>
    <row r="340" s="8" customFormat="1" ht="12.75" customHeight="1" x14ac:dyDescent="0.25"/>
    <row r="341" s="8" customFormat="1" ht="12.75" customHeight="1" x14ac:dyDescent="0.25"/>
    <row r="342" s="8" customFormat="1" ht="12.75" customHeight="1" x14ac:dyDescent="0.25"/>
    <row r="343" s="8" customFormat="1" ht="12.75" customHeight="1" x14ac:dyDescent="0.25"/>
    <row r="344" s="8" customFormat="1" ht="12.75" customHeight="1" x14ac:dyDescent="0.25"/>
    <row r="345" s="8" customFormat="1" ht="12.75" customHeight="1" x14ac:dyDescent="0.25"/>
    <row r="346" s="8" customFormat="1" ht="12.75" customHeight="1" x14ac:dyDescent="0.25"/>
    <row r="347" s="8" customFormat="1" ht="12.75" customHeight="1" x14ac:dyDescent="0.25"/>
    <row r="348" s="8" customFormat="1" ht="12.75" customHeight="1" x14ac:dyDescent="0.25"/>
    <row r="349" s="8" customFormat="1" ht="12.75" customHeight="1" x14ac:dyDescent="0.25"/>
    <row r="350" s="8" customFormat="1" ht="12.75" customHeight="1" x14ac:dyDescent="0.25"/>
    <row r="351" s="8" customFormat="1" ht="12.75" customHeight="1" x14ac:dyDescent="0.25"/>
    <row r="352" s="8" customFormat="1" ht="12.75" customHeight="1" x14ac:dyDescent="0.25"/>
    <row r="353" s="8" customFormat="1" ht="12.75" customHeight="1" x14ac:dyDescent="0.25"/>
    <row r="354" s="8" customFormat="1" ht="12.75" customHeight="1" x14ac:dyDescent="0.25"/>
    <row r="355" s="8" customFormat="1" ht="12.75" customHeight="1" x14ac:dyDescent="0.25"/>
    <row r="356" s="8" customFormat="1" ht="12.75" customHeight="1" x14ac:dyDescent="0.25"/>
    <row r="357" s="8" customFormat="1" ht="12.75" customHeight="1" x14ac:dyDescent="0.25"/>
    <row r="358" s="8" customFormat="1" ht="12.75" customHeight="1" x14ac:dyDescent="0.25"/>
    <row r="359" s="8" customFormat="1" ht="12.75" customHeight="1" x14ac:dyDescent="0.25"/>
    <row r="360" s="8" customFormat="1" ht="12.75" customHeight="1" x14ac:dyDescent="0.25"/>
    <row r="361" s="8" customFormat="1" ht="12.75" customHeight="1" x14ac:dyDescent="0.25"/>
    <row r="362" s="8" customFormat="1" ht="12.75" customHeight="1" x14ac:dyDescent="0.25"/>
    <row r="363" s="8" customFormat="1" ht="12.75" customHeight="1" x14ac:dyDescent="0.25"/>
    <row r="364" s="8" customFormat="1" ht="12.75" customHeight="1" x14ac:dyDescent="0.25"/>
    <row r="365" s="8" customFormat="1" ht="12.75" customHeight="1" x14ac:dyDescent="0.25"/>
    <row r="366" s="8" customFormat="1" ht="12.75" customHeight="1" x14ac:dyDescent="0.25"/>
    <row r="367" s="8" customFormat="1" ht="12.75" customHeight="1" x14ac:dyDescent="0.25"/>
    <row r="368" s="8" customFormat="1" ht="12.75" customHeight="1" x14ac:dyDescent="0.25"/>
    <row r="369" s="8" customFormat="1" ht="12.75" customHeight="1" x14ac:dyDescent="0.25"/>
    <row r="370" s="8" customFormat="1" ht="12.75" customHeight="1" x14ac:dyDescent="0.25"/>
    <row r="371" s="8" customFormat="1" ht="12.75" customHeight="1" x14ac:dyDescent="0.25"/>
    <row r="372" s="8" customFormat="1" ht="12.75" customHeight="1" x14ac:dyDescent="0.25"/>
    <row r="373" s="8" customFormat="1" ht="12.75" customHeight="1" x14ac:dyDescent="0.25"/>
    <row r="374" s="8" customFormat="1" ht="12.75" customHeight="1" x14ac:dyDescent="0.25"/>
    <row r="375" s="8" customFormat="1" ht="12.75" customHeight="1" x14ac:dyDescent="0.25"/>
    <row r="376" s="8" customFormat="1" ht="12.75" customHeight="1" x14ac:dyDescent="0.25"/>
    <row r="377" s="8" customFormat="1" ht="12.75" customHeight="1" x14ac:dyDescent="0.25"/>
    <row r="378" s="8" customFormat="1" ht="12.75" customHeight="1" x14ac:dyDescent="0.25"/>
    <row r="379" s="8" customFormat="1" ht="12.75" customHeight="1" x14ac:dyDescent="0.25"/>
    <row r="380" s="8" customFormat="1" ht="12.75" customHeight="1" x14ac:dyDescent="0.25"/>
    <row r="381" s="8" customFormat="1" ht="12.75" customHeight="1" x14ac:dyDescent="0.25"/>
    <row r="382" s="8" customFormat="1" ht="12.75" customHeight="1" x14ac:dyDescent="0.25"/>
    <row r="383" s="8" customFormat="1" ht="12.75" customHeight="1" x14ac:dyDescent="0.25"/>
    <row r="384" s="8" customFormat="1" ht="12.75" customHeight="1" x14ac:dyDescent="0.25"/>
    <row r="385" s="8" customFormat="1" ht="12.75" customHeight="1" x14ac:dyDescent="0.25"/>
    <row r="386" s="8" customFormat="1" ht="12.75" customHeight="1" x14ac:dyDescent="0.25"/>
    <row r="387" s="8" customFormat="1" ht="12.75" customHeight="1" x14ac:dyDescent="0.25"/>
    <row r="388" s="8" customFormat="1" ht="12.75" customHeight="1" x14ac:dyDescent="0.25"/>
    <row r="389" s="8" customFormat="1" ht="12.75" customHeight="1" x14ac:dyDescent="0.25"/>
    <row r="390" s="8" customFormat="1" ht="12.75" customHeight="1" x14ac:dyDescent="0.25"/>
    <row r="391" s="8" customFormat="1" ht="12.75" customHeight="1" x14ac:dyDescent="0.25"/>
    <row r="392" s="8" customFormat="1" ht="12.75" customHeight="1" x14ac:dyDescent="0.25"/>
    <row r="393" s="8" customFormat="1" ht="12.75" customHeight="1" x14ac:dyDescent="0.25"/>
    <row r="394" s="8" customFormat="1" ht="12.75" customHeight="1" x14ac:dyDescent="0.25"/>
    <row r="395" s="8" customFormat="1" ht="12.75" customHeight="1" x14ac:dyDescent="0.25"/>
    <row r="396" s="8" customFormat="1" ht="12.75" customHeight="1" x14ac:dyDescent="0.25"/>
    <row r="397" s="8" customFormat="1" ht="12.75" customHeight="1" x14ac:dyDescent="0.25"/>
    <row r="398" s="8" customFormat="1" ht="12.75" customHeight="1" x14ac:dyDescent="0.25"/>
    <row r="399" s="8" customFormat="1" ht="12.75" customHeight="1" x14ac:dyDescent="0.25"/>
    <row r="400" s="8" customFormat="1" ht="12.75" customHeight="1" x14ac:dyDescent="0.25"/>
    <row r="401" s="8" customFormat="1" ht="12.75" customHeight="1" x14ac:dyDescent="0.25"/>
    <row r="402" s="8" customFormat="1" ht="12.75" customHeight="1" x14ac:dyDescent="0.25"/>
    <row r="403" s="8" customFormat="1" ht="12.75" customHeight="1" x14ac:dyDescent="0.25"/>
    <row r="404" s="8" customFormat="1" ht="12.75" customHeight="1" x14ac:dyDescent="0.25"/>
    <row r="405" s="8" customFormat="1" ht="12.75" customHeight="1" x14ac:dyDescent="0.25"/>
    <row r="406" s="8" customFormat="1" ht="12.75" customHeight="1" x14ac:dyDescent="0.25"/>
    <row r="407" s="8" customFormat="1" ht="12.75" customHeight="1" x14ac:dyDescent="0.25"/>
    <row r="408" s="8" customFormat="1" ht="12.75" customHeight="1" x14ac:dyDescent="0.25"/>
    <row r="409" s="8" customFormat="1" ht="12.75" customHeight="1" x14ac:dyDescent="0.25"/>
    <row r="410" s="8" customFormat="1" ht="12.75" customHeight="1" x14ac:dyDescent="0.25"/>
    <row r="411" s="8" customFormat="1" ht="12.75" customHeight="1" x14ac:dyDescent="0.25"/>
    <row r="412" s="8" customFormat="1" ht="12.75" customHeight="1" x14ac:dyDescent="0.25"/>
    <row r="413" s="8" customFormat="1" ht="12.75" customHeight="1" x14ac:dyDescent="0.25"/>
    <row r="414" s="8" customFormat="1" ht="12.75" customHeight="1" x14ac:dyDescent="0.25"/>
    <row r="415" s="8" customFormat="1" ht="12.75" customHeight="1" x14ac:dyDescent="0.25"/>
    <row r="416" s="8" customFormat="1" ht="12.75" customHeight="1" x14ac:dyDescent="0.25"/>
    <row r="417" s="8" customFormat="1" ht="12.75" customHeight="1" x14ac:dyDescent="0.25"/>
    <row r="418" s="8" customFormat="1" ht="12.75" customHeight="1" x14ac:dyDescent="0.25"/>
    <row r="419" s="8" customFormat="1" ht="12.75" customHeight="1" x14ac:dyDescent="0.25"/>
    <row r="420" s="8" customFormat="1" ht="12.75" customHeight="1" x14ac:dyDescent="0.25"/>
    <row r="421" s="8" customFormat="1" ht="12.75" customHeight="1" x14ac:dyDescent="0.25"/>
    <row r="422" s="8" customFormat="1" ht="12.75" customHeight="1" x14ac:dyDescent="0.25"/>
    <row r="423" s="8" customFormat="1" ht="12.75" customHeight="1" x14ac:dyDescent="0.25"/>
    <row r="424" s="8" customFormat="1" ht="12.75" customHeight="1" x14ac:dyDescent="0.25"/>
    <row r="425" s="8" customFormat="1" ht="12.75" customHeight="1" x14ac:dyDescent="0.25"/>
    <row r="426" s="8" customFormat="1" ht="12.75" customHeight="1" x14ac:dyDescent="0.25"/>
    <row r="427" s="8" customFormat="1" ht="12.75" customHeight="1" x14ac:dyDescent="0.25"/>
    <row r="428" s="8" customFormat="1" ht="12.75" customHeight="1" x14ac:dyDescent="0.25"/>
    <row r="429" s="8" customFormat="1" ht="12.75" customHeight="1" x14ac:dyDescent="0.25"/>
    <row r="430" s="8" customFormat="1" ht="12.75" customHeight="1" x14ac:dyDescent="0.25"/>
    <row r="431" s="8" customFormat="1" ht="12.75" customHeight="1" x14ac:dyDescent="0.25"/>
    <row r="432" s="8" customFormat="1" ht="12.75" customHeight="1" x14ac:dyDescent="0.25"/>
    <row r="433" s="8" customFormat="1" ht="12.75" customHeight="1" x14ac:dyDescent="0.25"/>
    <row r="434" s="8" customFormat="1" ht="12.75" customHeight="1" x14ac:dyDescent="0.25"/>
    <row r="435" s="8" customFormat="1" ht="12.75" customHeight="1" x14ac:dyDescent="0.25"/>
    <row r="436" s="8" customFormat="1" ht="12.75" customHeight="1" x14ac:dyDescent="0.25"/>
    <row r="437" s="8" customFormat="1" ht="12.75" customHeight="1" x14ac:dyDescent="0.25"/>
    <row r="438" s="8" customFormat="1" ht="12.75" customHeight="1" x14ac:dyDescent="0.25"/>
    <row r="439" s="8" customFormat="1" ht="12.75" customHeight="1" x14ac:dyDescent="0.25"/>
    <row r="440" s="8" customFormat="1" ht="12.75" customHeight="1" x14ac:dyDescent="0.25"/>
    <row r="441" s="8" customFormat="1" ht="12.75" customHeight="1" x14ac:dyDescent="0.25"/>
    <row r="442" s="8" customFormat="1" ht="12.75" customHeight="1" x14ac:dyDescent="0.25"/>
    <row r="443" s="8" customFormat="1" ht="12.75" customHeight="1" x14ac:dyDescent="0.25"/>
    <row r="444" s="8" customFormat="1" ht="12.75" customHeight="1" x14ac:dyDescent="0.25"/>
    <row r="445" s="8" customFormat="1" ht="12.75" customHeight="1" x14ac:dyDescent="0.25"/>
    <row r="446" s="8" customFormat="1" ht="12.75" customHeight="1" x14ac:dyDescent="0.25"/>
    <row r="447" s="8" customFormat="1" ht="12.75" customHeight="1" x14ac:dyDescent="0.25"/>
    <row r="448" s="8" customFormat="1" ht="12.75" customHeight="1" x14ac:dyDescent="0.25"/>
    <row r="449" s="8" customFormat="1" ht="12.75" customHeight="1" x14ac:dyDescent="0.25"/>
    <row r="450" s="8" customFormat="1" ht="12.75" customHeight="1" x14ac:dyDescent="0.25"/>
    <row r="451" s="8" customFormat="1" ht="12.75" customHeight="1" x14ac:dyDescent="0.25"/>
    <row r="452" s="8" customFormat="1" ht="12.75" customHeight="1" x14ac:dyDescent="0.25"/>
    <row r="453" s="8" customFormat="1" ht="12.75" customHeight="1" x14ac:dyDescent="0.25"/>
    <row r="454" s="8" customFormat="1" ht="12.75" customHeight="1" x14ac:dyDescent="0.25"/>
    <row r="455" s="8" customFormat="1" ht="12.75" customHeight="1" x14ac:dyDescent="0.25"/>
    <row r="456" s="8" customFormat="1" ht="12.75" customHeight="1" x14ac:dyDescent="0.25"/>
    <row r="457" s="8" customFormat="1" ht="12.75" customHeight="1" x14ac:dyDescent="0.25"/>
    <row r="458" s="8" customFormat="1" ht="12.75" customHeight="1" x14ac:dyDescent="0.25"/>
    <row r="459" s="8" customFormat="1" ht="12.75" customHeight="1" x14ac:dyDescent="0.25"/>
    <row r="460" s="8" customFormat="1" ht="12.75" customHeight="1" x14ac:dyDescent="0.25"/>
    <row r="461" s="8" customFormat="1" ht="12.75" customHeight="1" x14ac:dyDescent="0.25"/>
    <row r="462" s="8" customFormat="1" ht="12.75" customHeight="1" x14ac:dyDescent="0.25"/>
    <row r="463" s="8" customFormat="1" ht="12.75" customHeight="1" x14ac:dyDescent="0.25"/>
    <row r="464" s="8" customFormat="1" ht="12.75" customHeight="1" x14ac:dyDescent="0.25"/>
    <row r="465" s="8" customFormat="1" ht="12.75" customHeight="1" x14ac:dyDescent="0.25"/>
    <row r="466" s="8" customFormat="1" ht="12.75" customHeight="1" x14ac:dyDescent="0.25"/>
    <row r="467" s="8" customFormat="1" ht="12.75" customHeight="1" x14ac:dyDescent="0.25"/>
    <row r="468" s="8" customFormat="1" ht="12.75" customHeight="1" x14ac:dyDescent="0.25"/>
    <row r="469" s="8" customFormat="1" ht="12.75" customHeight="1" x14ac:dyDescent="0.25"/>
    <row r="470" s="8" customFormat="1" ht="12.75" customHeight="1" x14ac:dyDescent="0.25"/>
    <row r="471" s="8" customFormat="1" ht="12.75" customHeight="1" x14ac:dyDescent="0.25"/>
    <row r="472" s="8" customFormat="1" ht="12.75" customHeight="1" x14ac:dyDescent="0.25"/>
    <row r="473" s="8" customFormat="1" ht="12.75" customHeight="1" x14ac:dyDescent="0.25"/>
    <row r="474" s="8" customFormat="1" ht="12" customHeight="1" x14ac:dyDescent="0.25"/>
    <row r="475" s="8" customFormat="1" ht="12.75" customHeight="1" x14ac:dyDescent="0.25"/>
    <row r="476" s="8" customFormat="1" ht="12.75" customHeight="1" x14ac:dyDescent="0.25"/>
    <row r="477" s="8" customFormat="1" ht="12.75" customHeight="1" x14ac:dyDescent="0.25"/>
    <row r="478" s="8" customFormat="1" ht="12.75" customHeight="1" x14ac:dyDescent="0.25"/>
    <row r="479" s="8" customFormat="1" ht="12.75" customHeight="1" x14ac:dyDescent="0.25"/>
    <row r="480" s="8" customFormat="1" ht="12.75" customHeight="1" x14ac:dyDescent="0.25"/>
    <row r="481" s="8" customFormat="1" ht="12.75" customHeight="1" x14ac:dyDescent="0.25"/>
    <row r="482" s="8" customFormat="1" ht="12.75" customHeight="1" x14ac:dyDescent="0.25"/>
    <row r="483" s="8" customFormat="1" ht="12.75" customHeight="1" x14ac:dyDescent="0.25"/>
    <row r="484" s="8" customFormat="1" ht="12.75" customHeight="1" x14ac:dyDescent="0.25"/>
    <row r="485" s="8" customFormat="1" ht="12.75" customHeight="1" x14ac:dyDescent="0.25"/>
    <row r="486" s="8" customFormat="1" ht="12.75" customHeight="1" x14ac:dyDescent="0.25"/>
    <row r="487" s="8" customFormat="1" ht="12.75" customHeight="1" x14ac:dyDescent="0.25"/>
    <row r="488" s="8" customFormat="1" ht="12.75" customHeight="1" x14ac:dyDescent="0.25"/>
    <row r="489" s="8" customFormat="1" ht="12.75" customHeight="1" x14ac:dyDescent="0.25"/>
    <row r="490" s="8" customFormat="1" ht="12.75" customHeight="1" x14ac:dyDescent="0.25"/>
    <row r="491" s="8" customFormat="1" ht="12.75" customHeight="1" x14ac:dyDescent="0.25"/>
    <row r="492" s="8" customFormat="1" ht="12.75" customHeight="1" x14ac:dyDescent="0.25"/>
    <row r="493" s="8" customFormat="1" ht="12.75" customHeight="1" x14ac:dyDescent="0.25"/>
    <row r="494" s="8" customFormat="1" ht="12.75" customHeight="1" x14ac:dyDescent="0.25"/>
    <row r="495" s="8" customFormat="1" ht="12.75" customHeight="1" x14ac:dyDescent="0.25"/>
    <row r="496" s="8" customFormat="1" ht="12.75" customHeight="1" x14ac:dyDescent="0.25"/>
    <row r="497" s="8" customFormat="1" ht="12.75" customHeight="1" x14ac:dyDescent="0.25"/>
    <row r="498" s="8" customFormat="1" ht="12.75" customHeight="1" x14ac:dyDescent="0.25"/>
    <row r="499" s="8" customFormat="1" ht="12.75" customHeight="1" x14ac:dyDescent="0.25"/>
    <row r="500" s="8" customFormat="1" ht="12.75" customHeight="1" x14ac:dyDescent="0.25"/>
    <row r="501" s="8" customFormat="1" ht="12.75" customHeight="1" x14ac:dyDescent="0.25"/>
    <row r="502" s="8" customFormat="1" ht="12.75" customHeight="1" x14ac:dyDescent="0.25"/>
    <row r="503" s="8" customFormat="1" ht="12.75" customHeight="1" x14ac:dyDescent="0.25"/>
    <row r="504" s="8" customFormat="1" ht="12.75" customHeight="1" x14ac:dyDescent="0.25"/>
    <row r="505" s="8" customFormat="1" ht="12.75" customHeight="1" x14ac:dyDescent="0.25"/>
    <row r="506" s="8" customFormat="1" ht="12.75" customHeight="1" x14ac:dyDescent="0.25"/>
    <row r="507" s="8" customFormat="1" ht="12.75" customHeight="1" x14ac:dyDescent="0.25"/>
    <row r="508" s="8" customFormat="1" ht="12.75" customHeight="1" x14ac:dyDescent="0.25"/>
    <row r="509" s="8" customFormat="1" ht="12.75" customHeight="1" x14ac:dyDescent="0.25"/>
    <row r="510" s="8" customFormat="1" ht="12.75" customHeight="1" x14ac:dyDescent="0.25"/>
    <row r="511" s="8" customFormat="1" ht="12.75" customHeight="1" x14ac:dyDescent="0.25"/>
    <row r="512" s="8" customFormat="1" ht="15.75" customHeight="1" x14ac:dyDescent="0.25"/>
    <row r="513" s="8" customFormat="1" ht="17.25" customHeight="1" x14ac:dyDescent="0.25"/>
  </sheetData>
  <sheetProtection selectLockedCells="1"/>
  <mergeCells count="26">
    <mergeCell ref="S6:S7"/>
    <mergeCell ref="M6:M7"/>
    <mergeCell ref="N6:N7"/>
    <mergeCell ref="O6:O7"/>
    <mergeCell ref="P6:P7"/>
    <mergeCell ref="R6:R7"/>
    <mergeCell ref="I2:O2"/>
    <mergeCell ref="P2:S2"/>
    <mergeCell ref="I3:L3"/>
    <mergeCell ref="N3:O3"/>
    <mergeCell ref="P3:Q3"/>
    <mergeCell ref="R3:S3"/>
    <mergeCell ref="H1:N1"/>
    <mergeCell ref="A6:A7"/>
    <mergeCell ref="B6:B7"/>
    <mergeCell ref="C6:C7"/>
    <mergeCell ref="Q6:Q7"/>
    <mergeCell ref="H6:H7"/>
    <mergeCell ref="I6:I7"/>
    <mergeCell ref="J6:J7"/>
    <mergeCell ref="K6:K7"/>
    <mergeCell ref="L6:L7"/>
    <mergeCell ref="D6:D7"/>
    <mergeCell ref="F6:F7"/>
    <mergeCell ref="E6:E7"/>
    <mergeCell ref="G6:G7"/>
  </mergeCells>
  <conditionalFormatting sqref="H8:H28">
    <cfRule type="cellIs" dxfId="35" priority="73" operator="equal">
      <formula>"Laranja"</formula>
    </cfRule>
    <cfRule type="cellIs" dxfId="34" priority="74" operator="equal">
      <formula>"Amarela"</formula>
    </cfRule>
    <cfRule type="cellIs" dxfId="33" priority="75" operator="equal">
      <formula>"Preta"</formula>
    </cfRule>
    <cfRule type="cellIs" dxfId="32" priority="76" operator="equal">
      <formula>"Vermelha"</formula>
    </cfRule>
  </conditionalFormatting>
  <conditionalFormatting sqref="I8:O28">
    <cfRule type="cellIs" dxfId="31" priority="17" stopIfTrue="1" operator="lessThan">
      <formula>I$37</formula>
    </cfRule>
    <cfRule type="cellIs" dxfId="30" priority="18" stopIfTrue="1" operator="lessThan">
      <formula>I$38</formula>
    </cfRule>
    <cfRule type="cellIs" dxfId="29" priority="19" stopIfTrue="1" operator="lessThan">
      <formula>I$39</formula>
    </cfRule>
    <cfRule type="cellIs" dxfId="28" priority="20" operator="lessThan">
      <formula>I$40</formula>
    </cfRule>
  </conditionalFormatting>
  <conditionalFormatting sqref="P8:Q28">
    <cfRule type="cellIs" dxfId="27" priority="13" stopIfTrue="1" operator="greaterThan">
      <formula>P$37</formula>
    </cfRule>
    <cfRule type="cellIs" dxfId="26" priority="14" stopIfTrue="1" operator="greaterThan">
      <formula>P$38</formula>
    </cfRule>
    <cfRule type="cellIs" dxfId="25" priority="15" stopIfTrue="1" operator="greaterThan">
      <formula>P$39</formula>
    </cfRule>
    <cfRule type="cellIs" dxfId="24" priority="16" operator="greaterThan">
      <formula>P$40</formula>
    </cfRule>
  </conditionalFormatting>
  <conditionalFormatting sqref="R8:R28">
    <cfRule type="cellIs" dxfId="23" priority="9" stopIfTrue="1" operator="greaterThan">
      <formula>R$37</formula>
    </cfRule>
    <cfRule type="cellIs" dxfId="22" priority="10" stopIfTrue="1" operator="greaterThan">
      <formula>R$38</formula>
    </cfRule>
    <cfRule type="cellIs" dxfId="21" priority="11" stopIfTrue="1" operator="greaterThan">
      <formula>R$39</formula>
    </cfRule>
    <cfRule type="cellIs" dxfId="20" priority="12" operator="greaterThan">
      <formula>R$40</formula>
    </cfRule>
  </conditionalFormatting>
  <conditionalFormatting sqref="S8:S28">
    <cfRule type="cellIs" dxfId="19" priority="5" stopIfTrue="1" operator="greaterThan">
      <formula>S$37</formula>
    </cfRule>
    <cfRule type="cellIs" dxfId="18" priority="6" stopIfTrue="1" operator="greaterThan">
      <formula>S$38</formula>
    </cfRule>
    <cfRule type="cellIs" dxfId="17" priority="7" stopIfTrue="1" operator="greaterThan">
      <formula>S$39</formula>
    </cfRule>
    <cfRule type="cellIs" dxfId="16" priority="8" operator="greaterThan">
      <formula>S$40</formula>
    </cfRule>
  </conditionalFormatting>
  <conditionalFormatting sqref="G8:G28">
    <cfRule type="cellIs" dxfId="15" priority="1" operator="equal">
      <formula>"Laranja"</formula>
    </cfRule>
    <cfRule type="cellIs" dxfId="14" priority="2" operator="equal">
      <formula>"Amarela"</formula>
    </cfRule>
    <cfRule type="cellIs" dxfId="13" priority="3" operator="equal">
      <formula>"Preta"</formula>
    </cfRule>
    <cfRule type="cellIs" dxfId="12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4">
    <tabColor rgb="FF92D050"/>
  </sheetPr>
  <dimension ref="A1:S511"/>
  <sheetViews>
    <sheetView showGridLines="0" zoomScaleNormal="100" zoomScaleSheetLayoutView="100" workbookViewId="0">
      <selection activeCell="E15" sqref="E15"/>
    </sheetView>
  </sheetViews>
  <sheetFormatPr defaultColWidth="9.28515625" defaultRowHeight="11.25" x14ac:dyDescent="0.2"/>
  <cols>
    <col min="1" max="1" width="13.5703125" style="3" customWidth="1"/>
    <col min="2" max="2" width="12.5703125" style="3" customWidth="1"/>
    <col min="3" max="3" width="15.28515625" style="3" bestFit="1" customWidth="1"/>
    <col min="4" max="4" width="11.140625" style="3" customWidth="1"/>
    <col min="5" max="7" width="15.28515625" style="3" customWidth="1"/>
    <col min="8" max="8" width="17.5703125" style="3" customWidth="1"/>
    <col min="9" max="9" width="18.28515625" style="3" customWidth="1"/>
    <col min="10" max="10" width="16.28515625" style="3" customWidth="1"/>
    <col min="11" max="11" width="20.5703125" style="3" customWidth="1"/>
    <col min="12" max="12" width="19.42578125" style="3" customWidth="1"/>
    <col min="13" max="17" width="16.28515625" style="3" customWidth="1"/>
    <col min="18" max="19" width="19.140625" style="3" customWidth="1"/>
    <col min="20" max="182" width="9.28515625" style="3"/>
    <col min="183" max="183" width="7.5703125" style="3" customWidth="1"/>
    <col min="184" max="184" width="22.28515625" style="3" customWidth="1"/>
    <col min="185" max="185" width="14.28515625" style="3" bestFit="1" customWidth="1"/>
    <col min="186" max="186" width="5.140625" style="3" customWidth="1"/>
    <col min="187" max="187" width="27.28515625" style="3" customWidth="1"/>
    <col min="188" max="188" width="13.7109375" style="3" customWidth="1"/>
    <col min="189" max="189" width="19.7109375" style="3" customWidth="1"/>
    <col min="190" max="190" width="14.85546875" style="3" bestFit="1" customWidth="1"/>
    <col min="191" max="193" width="9.28515625" style="3"/>
    <col min="194" max="194" width="41.7109375" style="3" customWidth="1"/>
    <col min="195" max="195" width="17.85546875" style="3" bestFit="1" customWidth="1"/>
    <col min="196" max="438" width="9.28515625" style="3"/>
    <col min="439" max="439" width="7.5703125" style="3" customWidth="1"/>
    <col min="440" max="440" width="22.28515625" style="3" customWidth="1"/>
    <col min="441" max="441" width="14.28515625" style="3" bestFit="1" customWidth="1"/>
    <col min="442" max="442" width="5.140625" style="3" customWidth="1"/>
    <col min="443" max="443" width="27.28515625" style="3" customWidth="1"/>
    <col min="444" max="444" width="13.7109375" style="3" customWidth="1"/>
    <col min="445" max="445" width="19.7109375" style="3" customWidth="1"/>
    <col min="446" max="446" width="14.85546875" style="3" bestFit="1" customWidth="1"/>
    <col min="447" max="449" width="9.28515625" style="3"/>
    <col min="450" max="450" width="41.7109375" style="3" customWidth="1"/>
    <col min="451" max="451" width="17.85546875" style="3" bestFit="1" customWidth="1"/>
    <col min="452" max="694" width="9.28515625" style="3"/>
    <col min="695" max="695" width="7.5703125" style="3" customWidth="1"/>
    <col min="696" max="696" width="22.28515625" style="3" customWidth="1"/>
    <col min="697" max="697" width="14.28515625" style="3" bestFit="1" customWidth="1"/>
    <col min="698" max="698" width="5.140625" style="3" customWidth="1"/>
    <col min="699" max="699" width="27.28515625" style="3" customWidth="1"/>
    <col min="700" max="700" width="13.7109375" style="3" customWidth="1"/>
    <col min="701" max="701" width="19.7109375" style="3" customWidth="1"/>
    <col min="702" max="702" width="14.85546875" style="3" bestFit="1" customWidth="1"/>
    <col min="703" max="705" width="9.28515625" style="3"/>
    <col min="706" max="706" width="41.7109375" style="3" customWidth="1"/>
    <col min="707" max="707" width="17.85546875" style="3" bestFit="1" customWidth="1"/>
    <col min="708" max="950" width="9.28515625" style="3"/>
    <col min="951" max="951" width="7.5703125" style="3" customWidth="1"/>
    <col min="952" max="952" width="22.28515625" style="3" customWidth="1"/>
    <col min="953" max="953" width="14.28515625" style="3" bestFit="1" customWidth="1"/>
    <col min="954" max="954" width="5.140625" style="3" customWidth="1"/>
    <col min="955" max="955" width="27.28515625" style="3" customWidth="1"/>
    <col min="956" max="956" width="13.7109375" style="3" customWidth="1"/>
    <col min="957" max="957" width="19.7109375" style="3" customWidth="1"/>
    <col min="958" max="958" width="14.85546875" style="3" bestFit="1" customWidth="1"/>
    <col min="959" max="961" width="9.28515625" style="3"/>
    <col min="962" max="962" width="41.7109375" style="3" customWidth="1"/>
    <col min="963" max="963" width="17.85546875" style="3" bestFit="1" customWidth="1"/>
    <col min="964" max="1206" width="9.28515625" style="3"/>
    <col min="1207" max="1207" width="7.5703125" style="3" customWidth="1"/>
    <col min="1208" max="1208" width="22.28515625" style="3" customWidth="1"/>
    <col min="1209" max="1209" width="14.28515625" style="3" bestFit="1" customWidth="1"/>
    <col min="1210" max="1210" width="5.140625" style="3" customWidth="1"/>
    <col min="1211" max="1211" width="27.28515625" style="3" customWidth="1"/>
    <col min="1212" max="1212" width="13.7109375" style="3" customWidth="1"/>
    <col min="1213" max="1213" width="19.7109375" style="3" customWidth="1"/>
    <col min="1214" max="1214" width="14.85546875" style="3" bestFit="1" customWidth="1"/>
    <col min="1215" max="1217" width="9.28515625" style="3"/>
    <col min="1218" max="1218" width="41.7109375" style="3" customWidth="1"/>
    <col min="1219" max="1219" width="17.85546875" style="3" bestFit="1" customWidth="1"/>
    <col min="1220" max="1462" width="9.28515625" style="3"/>
    <col min="1463" max="1463" width="7.5703125" style="3" customWidth="1"/>
    <col min="1464" max="1464" width="22.28515625" style="3" customWidth="1"/>
    <col min="1465" max="1465" width="14.28515625" style="3" bestFit="1" customWidth="1"/>
    <col min="1466" max="1466" width="5.140625" style="3" customWidth="1"/>
    <col min="1467" max="1467" width="27.28515625" style="3" customWidth="1"/>
    <col min="1468" max="1468" width="13.7109375" style="3" customWidth="1"/>
    <col min="1469" max="1469" width="19.7109375" style="3" customWidth="1"/>
    <col min="1470" max="1470" width="14.85546875" style="3" bestFit="1" customWidth="1"/>
    <col min="1471" max="1473" width="9.28515625" style="3"/>
    <col min="1474" max="1474" width="41.7109375" style="3" customWidth="1"/>
    <col min="1475" max="1475" width="17.85546875" style="3" bestFit="1" customWidth="1"/>
    <col min="1476" max="1718" width="9.28515625" style="3"/>
    <col min="1719" max="1719" width="7.5703125" style="3" customWidth="1"/>
    <col min="1720" max="1720" width="22.28515625" style="3" customWidth="1"/>
    <col min="1721" max="1721" width="14.28515625" style="3" bestFit="1" customWidth="1"/>
    <col min="1722" max="1722" width="5.140625" style="3" customWidth="1"/>
    <col min="1723" max="1723" width="27.28515625" style="3" customWidth="1"/>
    <col min="1724" max="1724" width="13.7109375" style="3" customWidth="1"/>
    <col min="1725" max="1725" width="19.7109375" style="3" customWidth="1"/>
    <col min="1726" max="1726" width="14.85546875" style="3" bestFit="1" customWidth="1"/>
    <col min="1727" max="1729" width="9.28515625" style="3"/>
    <col min="1730" max="1730" width="41.7109375" style="3" customWidth="1"/>
    <col min="1731" max="1731" width="17.85546875" style="3" bestFit="1" customWidth="1"/>
    <col min="1732" max="1974" width="9.28515625" style="3"/>
    <col min="1975" max="1975" width="7.5703125" style="3" customWidth="1"/>
    <col min="1976" max="1976" width="22.28515625" style="3" customWidth="1"/>
    <col min="1977" max="1977" width="14.28515625" style="3" bestFit="1" customWidth="1"/>
    <col min="1978" max="1978" width="5.140625" style="3" customWidth="1"/>
    <col min="1979" max="1979" width="27.28515625" style="3" customWidth="1"/>
    <col min="1980" max="1980" width="13.7109375" style="3" customWidth="1"/>
    <col min="1981" max="1981" width="19.7109375" style="3" customWidth="1"/>
    <col min="1982" max="1982" width="14.85546875" style="3" bestFit="1" customWidth="1"/>
    <col min="1983" max="1985" width="9.28515625" style="3"/>
    <col min="1986" max="1986" width="41.7109375" style="3" customWidth="1"/>
    <col min="1987" max="1987" width="17.85546875" style="3" bestFit="1" customWidth="1"/>
    <col min="1988" max="2230" width="9.28515625" style="3"/>
    <col min="2231" max="2231" width="7.5703125" style="3" customWidth="1"/>
    <col min="2232" max="2232" width="22.28515625" style="3" customWidth="1"/>
    <col min="2233" max="2233" width="14.28515625" style="3" bestFit="1" customWidth="1"/>
    <col min="2234" max="2234" width="5.140625" style="3" customWidth="1"/>
    <col min="2235" max="2235" width="27.28515625" style="3" customWidth="1"/>
    <col min="2236" max="2236" width="13.7109375" style="3" customWidth="1"/>
    <col min="2237" max="2237" width="19.7109375" style="3" customWidth="1"/>
    <col min="2238" max="2238" width="14.85546875" style="3" bestFit="1" customWidth="1"/>
    <col min="2239" max="2241" width="9.28515625" style="3"/>
    <col min="2242" max="2242" width="41.7109375" style="3" customWidth="1"/>
    <col min="2243" max="2243" width="17.85546875" style="3" bestFit="1" customWidth="1"/>
    <col min="2244" max="2486" width="9.28515625" style="3"/>
    <col min="2487" max="2487" width="7.5703125" style="3" customWidth="1"/>
    <col min="2488" max="2488" width="22.28515625" style="3" customWidth="1"/>
    <col min="2489" max="2489" width="14.28515625" style="3" bestFit="1" customWidth="1"/>
    <col min="2490" max="2490" width="5.140625" style="3" customWidth="1"/>
    <col min="2491" max="2491" width="27.28515625" style="3" customWidth="1"/>
    <col min="2492" max="2492" width="13.7109375" style="3" customWidth="1"/>
    <col min="2493" max="2493" width="19.7109375" style="3" customWidth="1"/>
    <col min="2494" max="2494" width="14.85546875" style="3" bestFit="1" customWidth="1"/>
    <col min="2495" max="2497" width="9.28515625" style="3"/>
    <col min="2498" max="2498" width="41.7109375" style="3" customWidth="1"/>
    <col min="2499" max="2499" width="17.85546875" style="3" bestFit="1" customWidth="1"/>
    <col min="2500" max="2742" width="9.28515625" style="3"/>
    <col min="2743" max="2743" width="7.5703125" style="3" customWidth="1"/>
    <col min="2744" max="2744" width="22.28515625" style="3" customWidth="1"/>
    <col min="2745" max="2745" width="14.28515625" style="3" bestFit="1" customWidth="1"/>
    <col min="2746" max="2746" width="5.140625" style="3" customWidth="1"/>
    <col min="2747" max="2747" width="27.28515625" style="3" customWidth="1"/>
    <col min="2748" max="2748" width="13.7109375" style="3" customWidth="1"/>
    <col min="2749" max="2749" width="19.7109375" style="3" customWidth="1"/>
    <col min="2750" max="2750" width="14.85546875" style="3" bestFit="1" customWidth="1"/>
    <col min="2751" max="2753" width="9.28515625" style="3"/>
    <col min="2754" max="2754" width="41.7109375" style="3" customWidth="1"/>
    <col min="2755" max="2755" width="17.85546875" style="3" bestFit="1" customWidth="1"/>
    <col min="2756" max="2998" width="9.28515625" style="3"/>
    <col min="2999" max="2999" width="7.5703125" style="3" customWidth="1"/>
    <col min="3000" max="3000" width="22.28515625" style="3" customWidth="1"/>
    <col min="3001" max="3001" width="14.28515625" style="3" bestFit="1" customWidth="1"/>
    <col min="3002" max="3002" width="5.140625" style="3" customWidth="1"/>
    <col min="3003" max="3003" width="27.28515625" style="3" customWidth="1"/>
    <col min="3004" max="3004" width="13.7109375" style="3" customWidth="1"/>
    <col min="3005" max="3005" width="19.7109375" style="3" customWidth="1"/>
    <col min="3006" max="3006" width="14.85546875" style="3" bestFit="1" customWidth="1"/>
    <col min="3007" max="3009" width="9.28515625" style="3"/>
    <col min="3010" max="3010" width="41.7109375" style="3" customWidth="1"/>
    <col min="3011" max="3011" width="17.85546875" style="3" bestFit="1" customWidth="1"/>
    <col min="3012" max="3254" width="9.28515625" style="3"/>
    <col min="3255" max="3255" width="7.5703125" style="3" customWidth="1"/>
    <col min="3256" max="3256" width="22.28515625" style="3" customWidth="1"/>
    <col min="3257" max="3257" width="14.28515625" style="3" bestFit="1" customWidth="1"/>
    <col min="3258" max="3258" width="5.140625" style="3" customWidth="1"/>
    <col min="3259" max="3259" width="27.28515625" style="3" customWidth="1"/>
    <col min="3260" max="3260" width="13.7109375" style="3" customWidth="1"/>
    <col min="3261" max="3261" width="19.7109375" style="3" customWidth="1"/>
    <col min="3262" max="3262" width="14.85546875" style="3" bestFit="1" customWidth="1"/>
    <col min="3263" max="3265" width="9.28515625" style="3"/>
    <col min="3266" max="3266" width="41.7109375" style="3" customWidth="1"/>
    <col min="3267" max="3267" width="17.85546875" style="3" bestFit="1" customWidth="1"/>
    <col min="3268" max="3510" width="9.28515625" style="3"/>
    <col min="3511" max="3511" width="7.5703125" style="3" customWidth="1"/>
    <col min="3512" max="3512" width="22.28515625" style="3" customWidth="1"/>
    <col min="3513" max="3513" width="14.28515625" style="3" bestFit="1" customWidth="1"/>
    <col min="3514" max="3514" width="5.140625" style="3" customWidth="1"/>
    <col min="3515" max="3515" width="27.28515625" style="3" customWidth="1"/>
    <col min="3516" max="3516" width="13.7109375" style="3" customWidth="1"/>
    <col min="3517" max="3517" width="19.7109375" style="3" customWidth="1"/>
    <col min="3518" max="3518" width="14.85546875" style="3" bestFit="1" customWidth="1"/>
    <col min="3519" max="3521" width="9.28515625" style="3"/>
    <col min="3522" max="3522" width="41.7109375" style="3" customWidth="1"/>
    <col min="3523" max="3523" width="17.85546875" style="3" bestFit="1" customWidth="1"/>
    <col min="3524" max="3766" width="9.28515625" style="3"/>
    <col min="3767" max="3767" width="7.5703125" style="3" customWidth="1"/>
    <col min="3768" max="3768" width="22.28515625" style="3" customWidth="1"/>
    <col min="3769" max="3769" width="14.28515625" style="3" bestFit="1" customWidth="1"/>
    <col min="3770" max="3770" width="5.140625" style="3" customWidth="1"/>
    <col min="3771" max="3771" width="27.28515625" style="3" customWidth="1"/>
    <col min="3772" max="3772" width="13.7109375" style="3" customWidth="1"/>
    <col min="3773" max="3773" width="19.7109375" style="3" customWidth="1"/>
    <col min="3774" max="3774" width="14.85546875" style="3" bestFit="1" customWidth="1"/>
    <col min="3775" max="3777" width="9.28515625" style="3"/>
    <col min="3778" max="3778" width="41.7109375" style="3" customWidth="1"/>
    <col min="3779" max="3779" width="17.85546875" style="3" bestFit="1" customWidth="1"/>
    <col min="3780" max="4022" width="9.28515625" style="3"/>
    <col min="4023" max="4023" width="7.5703125" style="3" customWidth="1"/>
    <col min="4024" max="4024" width="22.28515625" style="3" customWidth="1"/>
    <col min="4025" max="4025" width="14.28515625" style="3" bestFit="1" customWidth="1"/>
    <col min="4026" max="4026" width="5.140625" style="3" customWidth="1"/>
    <col min="4027" max="4027" width="27.28515625" style="3" customWidth="1"/>
    <col min="4028" max="4028" width="13.7109375" style="3" customWidth="1"/>
    <col min="4029" max="4029" width="19.7109375" style="3" customWidth="1"/>
    <col min="4030" max="4030" width="14.85546875" style="3" bestFit="1" customWidth="1"/>
    <col min="4031" max="4033" width="9.28515625" style="3"/>
    <col min="4034" max="4034" width="41.7109375" style="3" customWidth="1"/>
    <col min="4035" max="4035" width="17.85546875" style="3" bestFit="1" customWidth="1"/>
    <col min="4036" max="4278" width="9.28515625" style="3"/>
    <col min="4279" max="4279" width="7.5703125" style="3" customWidth="1"/>
    <col min="4280" max="4280" width="22.28515625" style="3" customWidth="1"/>
    <col min="4281" max="4281" width="14.28515625" style="3" bestFit="1" customWidth="1"/>
    <col min="4282" max="4282" width="5.140625" style="3" customWidth="1"/>
    <col min="4283" max="4283" width="27.28515625" style="3" customWidth="1"/>
    <col min="4284" max="4284" width="13.7109375" style="3" customWidth="1"/>
    <col min="4285" max="4285" width="19.7109375" style="3" customWidth="1"/>
    <col min="4286" max="4286" width="14.85546875" style="3" bestFit="1" customWidth="1"/>
    <col min="4287" max="4289" width="9.28515625" style="3"/>
    <col min="4290" max="4290" width="41.7109375" style="3" customWidth="1"/>
    <col min="4291" max="4291" width="17.85546875" style="3" bestFit="1" customWidth="1"/>
    <col min="4292" max="4534" width="9.28515625" style="3"/>
    <col min="4535" max="4535" width="7.5703125" style="3" customWidth="1"/>
    <col min="4536" max="4536" width="22.28515625" style="3" customWidth="1"/>
    <col min="4537" max="4537" width="14.28515625" style="3" bestFit="1" customWidth="1"/>
    <col min="4538" max="4538" width="5.140625" style="3" customWidth="1"/>
    <col min="4539" max="4539" width="27.28515625" style="3" customWidth="1"/>
    <col min="4540" max="4540" width="13.7109375" style="3" customWidth="1"/>
    <col min="4541" max="4541" width="19.7109375" style="3" customWidth="1"/>
    <col min="4542" max="4542" width="14.85546875" style="3" bestFit="1" customWidth="1"/>
    <col min="4543" max="4545" width="9.28515625" style="3"/>
    <col min="4546" max="4546" width="41.7109375" style="3" customWidth="1"/>
    <col min="4547" max="4547" width="17.85546875" style="3" bestFit="1" customWidth="1"/>
    <col min="4548" max="4790" width="9.28515625" style="3"/>
    <col min="4791" max="4791" width="7.5703125" style="3" customWidth="1"/>
    <col min="4792" max="4792" width="22.28515625" style="3" customWidth="1"/>
    <col min="4793" max="4793" width="14.28515625" style="3" bestFit="1" customWidth="1"/>
    <col min="4794" max="4794" width="5.140625" style="3" customWidth="1"/>
    <col min="4795" max="4795" width="27.28515625" style="3" customWidth="1"/>
    <col min="4796" max="4796" width="13.7109375" style="3" customWidth="1"/>
    <col min="4797" max="4797" width="19.7109375" style="3" customWidth="1"/>
    <col min="4798" max="4798" width="14.85546875" style="3" bestFit="1" customWidth="1"/>
    <col min="4799" max="4801" width="9.28515625" style="3"/>
    <col min="4802" max="4802" width="41.7109375" style="3" customWidth="1"/>
    <col min="4803" max="4803" width="17.85546875" style="3" bestFit="1" customWidth="1"/>
    <col min="4804" max="5046" width="9.28515625" style="3"/>
    <col min="5047" max="5047" width="7.5703125" style="3" customWidth="1"/>
    <col min="5048" max="5048" width="22.28515625" style="3" customWidth="1"/>
    <col min="5049" max="5049" width="14.28515625" style="3" bestFit="1" customWidth="1"/>
    <col min="5050" max="5050" width="5.140625" style="3" customWidth="1"/>
    <col min="5051" max="5051" width="27.28515625" style="3" customWidth="1"/>
    <col min="5052" max="5052" width="13.7109375" style="3" customWidth="1"/>
    <col min="5053" max="5053" width="19.7109375" style="3" customWidth="1"/>
    <col min="5054" max="5054" width="14.85546875" style="3" bestFit="1" customWidth="1"/>
    <col min="5055" max="5057" width="9.28515625" style="3"/>
    <col min="5058" max="5058" width="41.7109375" style="3" customWidth="1"/>
    <col min="5059" max="5059" width="17.85546875" style="3" bestFit="1" customWidth="1"/>
    <col min="5060" max="5302" width="9.28515625" style="3"/>
    <col min="5303" max="5303" width="7.5703125" style="3" customWidth="1"/>
    <col min="5304" max="5304" width="22.28515625" style="3" customWidth="1"/>
    <col min="5305" max="5305" width="14.28515625" style="3" bestFit="1" customWidth="1"/>
    <col min="5306" max="5306" width="5.140625" style="3" customWidth="1"/>
    <col min="5307" max="5307" width="27.28515625" style="3" customWidth="1"/>
    <col min="5308" max="5308" width="13.7109375" style="3" customWidth="1"/>
    <col min="5309" max="5309" width="19.7109375" style="3" customWidth="1"/>
    <col min="5310" max="5310" width="14.85546875" style="3" bestFit="1" customWidth="1"/>
    <col min="5311" max="5313" width="9.28515625" style="3"/>
    <col min="5314" max="5314" width="41.7109375" style="3" customWidth="1"/>
    <col min="5315" max="5315" width="17.85546875" style="3" bestFit="1" customWidth="1"/>
    <col min="5316" max="5558" width="9.28515625" style="3"/>
    <col min="5559" max="5559" width="7.5703125" style="3" customWidth="1"/>
    <col min="5560" max="5560" width="22.28515625" style="3" customWidth="1"/>
    <col min="5561" max="5561" width="14.28515625" style="3" bestFit="1" customWidth="1"/>
    <col min="5562" max="5562" width="5.140625" style="3" customWidth="1"/>
    <col min="5563" max="5563" width="27.28515625" style="3" customWidth="1"/>
    <col min="5564" max="5564" width="13.7109375" style="3" customWidth="1"/>
    <col min="5565" max="5565" width="19.7109375" style="3" customWidth="1"/>
    <col min="5566" max="5566" width="14.85546875" style="3" bestFit="1" customWidth="1"/>
    <col min="5567" max="5569" width="9.28515625" style="3"/>
    <col min="5570" max="5570" width="41.7109375" style="3" customWidth="1"/>
    <col min="5571" max="5571" width="17.85546875" style="3" bestFit="1" customWidth="1"/>
    <col min="5572" max="5814" width="9.28515625" style="3"/>
    <col min="5815" max="5815" width="7.5703125" style="3" customWidth="1"/>
    <col min="5816" max="5816" width="22.28515625" style="3" customWidth="1"/>
    <col min="5817" max="5817" width="14.28515625" style="3" bestFit="1" customWidth="1"/>
    <col min="5818" max="5818" width="5.140625" style="3" customWidth="1"/>
    <col min="5819" max="5819" width="27.28515625" style="3" customWidth="1"/>
    <col min="5820" max="5820" width="13.7109375" style="3" customWidth="1"/>
    <col min="5821" max="5821" width="19.7109375" style="3" customWidth="1"/>
    <col min="5822" max="5822" width="14.85546875" style="3" bestFit="1" customWidth="1"/>
    <col min="5823" max="5825" width="9.28515625" style="3"/>
    <col min="5826" max="5826" width="41.7109375" style="3" customWidth="1"/>
    <col min="5827" max="5827" width="17.85546875" style="3" bestFit="1" customWidth="1"/>
    <col min="5828" max="6070" width="9.28515625" style="3"/>
    <col min="6071" max="6071" width="7.5703125" style="3" customWidth="1"/>
    <col min="6072" max="6072" width="22.28515625" style="3" customWidth="1"/>
    <col min="6073" max="6073" width="14.28515625" style="3" bestFit="1" customWidth="1"/>
    <col min="6074" max="6074" width="5.140625" style="3" customWidth="1"/>
    <col min="6075" max="6075" width="27.28515625" style="3" customWidth="1"/>
    <col min="6076" max="6076" width="13.7109375" style="3" customWidth="1"/>
    <col min="6077" max="6077" width="19.7109375" style="3" customWidth="1"/>
    <col min="6078" max="6078" width="14.85546875" style="3" bestFit="1" customWidth="1"/>
    <col min="6079" max="6081" width="9.28515625" style="3"/>
    <col min="6082" max="6082" width="41.7109375" style="3" customWidth="1"/>
    <col min="6083" max="6083" width="17.85546875" style="3" bestFit="1" customWidth="1"/>
    <col min="6084" max="6326" width="9.28515625" style="3"/>
    <col min="6327" max="6327" width="7.5703125" style="3" customWidth="1"/>
    <col min="6328" max="6328" width="22.28515625" style="3" customWidth="1"/>
    <col min="6329" max="6329" width="14.28515625" style="3" bestFit="1" customWidth="1"/>
    <col min="6330" max="6330" width="5.140625" style="3" customWidth="1"/>
    <col min="6331" max="6331" width="27.28515625" style="3" customWidth="1"/>
    <col min="6332" max="6332" width="13.7109375" style="3" customWidth="1"/>
    <col min="6333" max="6333" width="19.7109375" style="3" customWidth="1"/>
    <col min="6334" max="6334" width="14.85546875" style="3" bestFit="1" customWidth="1"/>
    <col min="6335" max="6337" width="9.28515625" style="3"/>
    <col min="6338" max="6338" width="41.7109375" style="3" customWidth="1"/>
    <col min="6339" max="6339" width="17.85546875" style="3" bestFit="1" customWidth="1"/>
    <col min="6340" max="6582" width="9.28515625" style="3"/>
    <col min="6583" max="6583" width="7.5703125" style="3" customWidth="1"/>
    <col min="6584" max="6584" width="22.28515625" style="3" customWidth="1"/>
    <col min="6585" max="6585" width="14.28515625" style="3" bestFit="1" customWidth="1"/>
    <col min="6586" max="6586" width="5.140625" style="3" customWidth="1"/>
    <col min="6587" max="6587" width="27.28515625" style="3" customWidth="1"/>
    <col min="6588" max="6588" width="13.7109375" style="3" customWidth="1"/>
    <col min="6589" max="6589" width="19.7109375" style="3" customWidth="1"/>
    <col min="6590" max="6590" width="14.85546875" style="3" bestFit="1" customWidth="1"/>
    <col min="6591" max="6593" width="9.28515625" style="3"/>
    <col min="6594" max="6594" width="41.7109375" style="3" customWidth="1"/>
    <col min="6595" max="6595" width="17.85546875" style="3" bestFit="1" customWidth="1"/>
    <col min="6596" max="6838" width="9.28515625" style="3"/>
    <col min="6839" max="6839" width="7.5703125" style="3" customWidth="1"/>
    <col min="6840" max="6840" width="22.28515625" style="3" customWidth="1"/>
    <col min="6841" max="6841" width="14.28515625" style="3" bestFit="1" customWidth="1"/>
    <col min="6842" max="6842" width="5.140625" style="3" customWidth="1"/>
    <col min="6843" max="6843" width="27.28515625" style="3" customWidth="1"/>
    <col min="6844" max="6844" width="13.7109375" style="3" customWidth="1"/>
    <col min="6845" max="6845" width="19.7109375" style="3" customWidth="1"/>
    <col min="6846" max="6846" width="14.85546875" style="3" bestFit="1" customWidth="1"/>
    <col min="6847" max="6849" width="9.28515625" style="3"/>
    <col min="6850" max="6850" width="41.7109375" style="3" customWidth="1"/>
    <col min="6851" max="6851" width="17.85546875" style="3" bestFit="1" customWidth="1"/>
    <col min="6852" max="7094" width="9.28515625" style="3"/>
    <col min="7095" max="7095" width="7.5703125" style="3" customWidth="1"/>
    <col min="7096" max="7096" width="22.28515625" style="3" customWidth="1"/>
    <col min="7097" max="7097" width="14.28515625" style="3" bestFit="1" customWidth="1"/>
    <col min="7098" max="7098" width="5.140625" style="3" customWidth="1"/>
    <col min="7099" max="7099" width="27.28515625" style="3" customWidth="1"/>
    <col min="7100" max="7100" width="13.7109375" style="3" customWidth="1"/>
    <col min="7101" max="7101" width="19.7109375" style="3" customWidth="1"/>
    <col min="7102" max="7102" width="14.85546875" style="3" bestFit="1" customWidth="1"/>
    <col min="7103" max="7105" width="9.28515625" style="3"/>
    <col min="7106" max="7106" width="41.7109375" style="3" customWidth="1"/>
    <col min="7107" max="7107" width="17.85546875" style="3" bestFit="1" customWidth="1"/>
    <col min="7108" max="7350" width="9.28515625" style="3"/>
    <col min="7351" max="7351" width="7.5703125" style="3" customWidth="1"/>
    <col min="7352" max="7352" width="22.28515625" style="3" customWidth="1"/>
    <col min="7353" max="7353" width="14.28515625" style="3" bestFit="1" customWidth="1"/>
    <col min="7354" max="7354" width="5.140625" style="3" customWidth="1"/>
    <col min="7355" max="7355" width="27.28515625" style="3" customWidth="1"/>
    <col min="7356" max="7356" width="13.7109375" style="3" customWidth="1"/>
    <col min="7357" max="7357" width="19.7109375" style="3" customWidth="1"/>
    <col min="7358" max="7358" width="14.85546875" style="3" bestFit="1" customWidth="1"/>
    <col min="7359" max="7361" width="9.28515625" style="3"/>
    <col min="7362" max="7362" width="41.7109375" style="3" customWidth="1"/>
    <col min="7363" max="7363" width="17.85546875" style="3" bestFit="1" customWidth="1"/>
    <col min="7364" max="7606" width="9.28515625" style="3"/>
    <col min="7607" max="7607" width="7.5703125" style="3" customWidth="1"/>
    <col min="7608" max="7608" width="22.28515625" style="3" customWidth="1"/>
    <col min="7609" max="7609" width="14.28515625" style="3" bestFit="1" customWidth="1"/>
    <col min="7610" max="7610" width="5.140625" style="3" customWidth="1"/>
    <col min="7611" max="7611" width="27.28515625" style="3" customWidth="1"/>
    <col min="7612" max="7612" width="13.7109375" style="3" customWidth="1"/>
    <col min="7613" max="7613" width="19.7109375" style="3" customWidth="1"/>
    <col min="7614" max="7614" width="14.85546875" style="3" bestFit="1" customWidth="1"/>
    <col min="7615" max="7617" width="9.28515625" style="3"/>
    <col min="7618" max="7618" width="41.7109375" style="3" customWidth="1"/>
    <col min="7619" max="7619" width="17.85546875" style="3" bestFit="1" customWidth="1"/>
    <col min="7620" max="7862" width="9.28515625" style="3"/>
    <col min="7863" max="7863" width="7.5703125" style="3" customWidth="1"/>
    <col min="7864" max="7864" width="22.28515625" style="3" customWidth="1"/>
    <col min="7865" max="7865" width="14.28515625" style="3" bestFit="1" customWidth="1"/>
    <col min="7866" max="7866" width="5.140625" style="3" customWidth="1"/>
    <col min="7867" max="7867" width="27.28515625" style="3" customWidth="1"/>
    <col min="7868" max="7868" width="13.7109375" style="3" customWidth="1"/>
    <col min="7869" max="7869" width="19.7109375" style="3" customWidth="1"/>
    <col min="7870" max="7870" width="14.85546875" style="3" bestFit="1" customWidth="1"/>
    <col min="7871" max="7873" width="9.28515625" style="3"/>
    <col min="7874" max="7874" width="41.7109375" style="3" customWidth="1"/>
    <col min="7875" max="7875" width="17.85546875" style="3" bestFit="1" customWidth="1"/>
    <col min="7876" max="8118" width="9.28515625" style="3"/>
    <col min="8119" max="8119" width="7.5703125" style="3" customWidth="1"/>
    <col min="8120" max="8120" width="22.28515625" style="3" customWidth="1"/>
    <col min="8121" max="8121" width="14.28515625" style="3" bestFit="1" customWidth="1"/>
    <col min="8122" max="8122" width="5.140625" style="3" customWidth="1"/>
    <col min="8123" max="8123" width="27.28515625" style="3" customWidth="1"/>
    <col min="8124" max="8124" width="13.7109375" style="3" customWidth="1"/>
    <col min="8125" max="8125" width="19.7109375" style="3" customWidth="1"/>
    <col min="8126" max="8126" width="14.85546875" style="3" bestFit="1" customWidth="1"/>
    <col min="8127" max="8129" width="9.28515625" style="3"/>
    <col min="8130" max="8130" width="41.7109375" style="3" customWidth="1"/>
    <col min="8131" max="8131" width="17.85546875" style="3" bestFit="1" customWidth="1"/>
    <col min="8132" max="8374" width="9.28515625" style="3"/>
    <col min="8375" max="8375" width="7.5703125" style="3" customWidth="1"/>
    <col min="8376" max="8376" width="22.28515625" style="3" customWidth="1"/>
    <col min="8377" max="8377" width="14.28515625" style="3" bestFit="1" customWidth="1"/>
    <col min="8378" max="8378" width="5.140625" style="3" customWidth="1"/>
    <col min="8379" max="8379" width="27.28515625" style="3" customWidth="1"/>
    <col min="8380" max="8380" width="13.7109375" style="3" customWidth="1"/>
    <col min="8381" max="8381" width="19.7109375" style="3" customWidth="1"/>
    <col min="8382" max="8382" width="14.85546875" style="3" bestFit="1" customWidth="1"/>
    <col min="8383" max="8385" width="9.28515625" style="3"/>
    <col min="8386" max="8386" width="41.7109375" style="3" customWidth="1"/>
    <col min="8387" max="8387" width="17.85546875" style="3" bestFit="1" customWidth="1"/>
    <col min="8388" max="8630" width="9.28515625" style="3"/>
    <col min="8631" max="8631" width="7.5703125" style="3" customWidth="1"/>
    <col min="8632" max="8632" width="22.28515625" style="3" customWidth="1"/>
    <col min="8633" max="8633" width="14.28515625" style="3" bestFit="1" customWidth="1"/>
    <col min="8634" max="8634" width="5.140625" style="3" customWidth="1"/>
    <col min="8635" max="8635" width="27.28515625" style="3" customWidth="1"/>
    <col min="8636" max="8636" width="13.7109375" style="3" customWidth="1"/>
    <col min="8637" max="8637" width="19.7109375" style="3" customWidth="1"/>
    <col min="8638" max="8638" width="14.85546875" style="3" bestFit="1" customWidth="1"/>
    <col min="8639" max="8641" width="9.28515625" style="3"/>
    <col min="8642" max="8642" width="41.7109375" style="3" customWidth="1"/>
    <col min="8643" max="8643" width="17.85546875" style="3" bestFit="1" customWidth="1"/>
    <col min="8644" max="8886" width="9.28515625" style="3"/>
    <col min="8887" max="8887" width="7.5703125" style="3" customWidth="1"/>
    <col min="8888" max="8888" width="22.28515625" style="3" customWidth="1"/>
    <col min="8889" max="8889" width="14.28515625" style="3" bestFit="1" customWidth="1"/>
    <col min="8890" max="8890" width="5.140625" style="3" customWidth="1"/>
    <col min="8891" max="8891" width="27.28515625" style="3" customWidth="1"/>
    <col min="8892" max="8892" width="13.7109375" style="3" customWidth="1"/>
    <col min="8893" max="8893" width="19.7109375" style="3" customWidth="1"/>
    <col min="8894" max="8894" width="14.85546875" style="3" bestFit="1" customWidth="1"/>
    <col min="8895" max="8897" width="9.28515625" style="3"/>
    <col min="8898" max="8898" width="41.7109375" style="3" customWidth="1"/>
    <col min="8899" max="8899" width="17.85546875" style="3" bestFit="1" customWidth="1"/>
    <col min="8900" max="9142" width="9.28515625" style="3"/>
    <col min="9143" max="9143" width="7.5703125" style="3" customWidth="1"/>
    <col min="9144" max="9144" width="22.28515625" style="3" customWidth="1"/>
    <col min="9145" max="9145" width="14.28515625" style="3" bestFit="1" customWidth="1"/>
    <col min="9146" max="9146" width="5.140625" style="3" customWidth="1"/>
    <col min="9147" max="9147" width="27.28515625" style="3" customWidth="1"/>
    <col min="9148" max="9148" width="13.7109375" style="3" customWidth="1"/>
    <col min="9149" max="9149" width="19.7109375" style="3" customWidth="1"/>
    <col min="9150" max="9150" width="14.85546875" style="3" bestFit="1" customWidth="1"/>
    <col min="9151" max="9153" width="9.28515625" style="3"/>
    <col min="9154" max="9154" width="41.7109375" style="3" customWidth="1"/>
    <col min="9155" max="9155" width="17.85546875" style="3" bestFit="1" customWidth="1"/>
    <col min="9156" max="9398" width="9.28515625" style="3"/>
    <col min="9399" max="9399" width="7.5703125" style="3" customWidth="1"/>
    <col min="9400" max="9400" width="22.28515625" style="3" customWidth="1"/>
    <col min="9401" max="9401" width="14.28515625" style="3" bestFit="1" customWidth="1"/>
    <col min="9402" max="9402" width="5.140625" style="3" customWidth="1"/>
    <col min="9403" max="9403" width="27.28515625" style="3" customWidth="1"/>
    <col min="9404" max="9404" width="13.7109375" style="3" customWidth="1"/>
    <col min="9405" max="9405" width="19.7109375" style="3" customWidth="1"/>
    <col min="9406" max="9406" width="14.85546875" style="3" bestFit="1" customWidth="1"/>
    <col min="9407" max="9409" width="9.28515625" style="3"/>
    <col min="9410" max="9410" width="41.7109375" style="3" customWidth="1"/>
    <col min="9411" max="9411" width="17.85546875" style="3" bestFit="1" customWidth="1"/>
    <col min="9412" max="9654" width="9.28515625" style="3"/>
    <col min="9655" max="9655" width="7.5703125" style="3" customWidth="1"/>
    <col min="9656" max="9656" width="22.28515625" style="3" customWidth="1"/>
    <col min="9657" max="9657" width="14.28515625" style="3" bestFit="1" customWidth="1"/>
    <col min="9658" max="9658" width="5.140625" style="3" customWidth="1"/>
    <col min="9659" max="9659" width="27.28515625" style="3" customWidth="1"/>
    <col min="9660" max="9660" width="13.7109375" style="3" customWidth="1"/>
    <col min="9661" max="9661" width="19.7109375" style="3" customWidth="1"/>
    <col min="9662" max="9662" width="14.85546875" style="3" bestFit="1" customWidth="1"/>
    <col min="9663" max="9665" width="9.28515625" style="3"/>
    <col min="9666" max="9666" width="41.7109375" style="3" customWidth="1"/>
    <col min="9667" max="9667" width="17.85546875" style="3" bestFit="1" customWidth="1"/>
    <col min="9668" max="9910" width="9.28515625" style="3"/>
    <col min="9911" max="9911" width="7.5703125" style="3" customWidth="1"/>
    <col min="9912" max="9912" width="22.28515625" style="3" customWidth="1"/>
    <col min="9913" max="9913" width="14.28515625" style="3" bestFit="1" customWidth="1"/>
    <col min="9914" max="9914" width="5.140625" style="3" customWidth="1"/>
    <col min="9915" max="9915" width="27.28515625" style="3" customWidth="1"/>
    <col min="9916" max="9916" width="13.7109375" style="3" customWidth="1"/>
    <col min="9917" max="9917" width="19.7109375" style="3" customWidth="1"/>
    <col min="9918" max="9918" width="14.85546875" style="3" bestFit="1" customWidth="1"/>
    <col min="9919" max="9921" width="9.28515625" style="3"/>
    <col min="9922" max="9922" width="41.7109375" style="3" customWidth="1"/>
    <col min="9923" max="9923" width="17.85546875" style="3" bestFit="1" customWidth="1"/>
    <col min="9924" max="10166" width="9.28515625" style="3"/>
    <col min="10167" max="10167" width="7.5703125" style="3" customWidth="1"/>
    <col min="10168" max="10168" width="22.28515625" style="3" customWidth="1"/>
    <col min="10169" max="10169" width="14.28515625" style="3" bestFit="1" customWidth="1"/>
    <col min="10170" max="10170" width="5.140625" style="3" customWidth="1"/>
    <col min="10171" max="10171" width="27.28515625" style="3" customWidth="1"/>
    <col min="10172" max="10172" width="13.7109375" style="3" customWidth="1"/>
    <col min="10173" max="10173" width="19.7109375" style="3" customWidth="1"/>
    <col min="10174" max="10174" width="14.85546875" style="3" bestFit="1" customWidth="1"/>
    <col min="10175" max="10177" width="9.28515625" style="3"/>
    <col min="10178" max="10178" width="41.7109375" style="3" customWidth="1"/>
    <col min="10179" max="10179" width="17.85546875" style="3" bestFit="1" customWidth="1"/>
    <col min="10180" max="10422" width="9.28515625" style="3"/>
    <col min="10423" max="10423" width="7.5703125" style="3" customWidth="1"/>
    <col min="10424" max="10424" width="22.28515625" style="3" customWidth="1"/>
    <col min="10425" max="10425" width="14.28515625" style="3" bestFit="1" customWidth="1"/>
    <col min="10426" max="10426" width="5.140625" style="3" customWidth="1"/>
    <col min="10427" max="10427" width="27.28515625" style="3" customWidth="1"/>
    <col min="10428" max="10428" width="13.7109375" style="3" customWidth="1"/>
    <col min="10429" max="10429" width="19.7109375" style="3" customWidth="1"/>
    <col min="10430" max="10430" width="14.85546875" style="3" bestFit="1" customWidth="1"/>
    <col min="10431" max="10433" width="9.28515625" style="3"/>
    <col min="10434" max="10434" width="41.7109375" style="3" customWidth="1"/>
    <col min="10435" max="10435" width="17.85546875" style="3" bestFit="1" customWidth="1"/>
    <col min="10436" max="10678" width="9.28515625" style="3"/>
    <col min="10679" max="10679" width="7.5703125" style="3" customWidth="1"/>
    <col min="10680" max="10680" width="22.28515625" style="3" customWidth="1"/>
    <col min="10681" max="10681" width="14.28515625" style="3" bestFit="1" customWidth="1"/>
    <col min="10682" max="10682" width="5.140625" style="3" customWidth="1"/>
    <col min="10683" max="10683" width="27.28515625" style="3" customWidth="1"/>
    <col min="10684" max="10684" width="13.7109375" style="3" customWidth="1"/>
    <col min="10685" max="10685" width="19.7109375" style="3" customWidth="1"/>
    <col min="10686" max="10686" width="14.85546875" style="3" bestFit="1" customWidth="1"/>
    <col min="10687" max="10689" width="9.28515625" style="3"/>
    <col min="10690" max="10690" width="41.7109375" style="3" customWidth="1"/>
    <col min="10691" max="10691" width="17.85546875" style="3" bestFit="1" customWidth="1"/>
    <col min="10692" max="10934" width="9.28515625" style="3"/>
    <col min="10935" max="10935" width="7.5703125" style="3" customWidth="1"/>
    <col min="10936" max="10936" width="22.28515625" style="3" customWidth="1"/>
    <col min="10937" max="10937" width="14.28515625" style="3" bestFit="1" customWidth="1"/>
    <col min="10938" max="10938" width="5.140625" style="3" customWidth="1"/>
    <col min="10939" max="10939" width="27.28515625" style="3" customWidth="1"/>
    <col min="10940" max="10940" width="13.7109375" style="3" customWidth="1"/>
    <col min="10941" max="10941" width="19.7109375" style="3" customWidth="1"/>
    <col min="10942" max="10942" width="14.85546875" style="3" bestFit="1" customWidth="1"/>
    <col min="10943" max="10945" width="9.28515625" style="3"/>
    <col min="10946" max="10946" width="41.7109375" style="3" customWidth="1"/>
    <col min="10947" max="10947" width="17.85546875" style="3" bestFit="1" customWidth="1"/>
    <col min="10948" max="11190" width="9.28515625" style="3"/>
    <col min="11191" max="11191" width="7.5703125" style="3" customWidth="1"/>
    <col min="11192" max="11192" width="22.28515625" style="3" customWidth="1"/>
    <col min="11193" max="11193" width="14.28515625" style="3" bestFit="1" customWidth="1"/>
    <col min="11194" max="11194" width="5.140625" style="3" customWidth="1"/>
    <col min="11195" max="11195" width="27.28515625" style="3" customWidth="1"/>
    <col min="11196" max="11196" width="13.7109375" style="3" customWidth="1"/>
    <col min="11197" max="11197" width="19.7109375" style="3" customWidth="1"/>
    <col min="11198" max="11198" width="14.85546875" style="3" bestFit="1" customWidth="1"/>
    <col min="11199" max="11201" width="9.28515625" style="3"/>
    <col min="11202" max="11202" width="41.7109375" style="3" customWidth="1"/>
    <col min="11203" max="11203" width="17.85546875" style="3" bestFit="1" customWidth="1"/>
    <col min="11204" max="11446" width="9.28515625" style="3"/>
    <col min="11447" max="11447" width="7.5703125" style="3" customWidth="1"/>
    <col min="11448" max="11448" width="22.28515625" style="3" customWidth="1"/>
    <col min="11449" max="11449" width="14.28515625" style="3" bestFit="1" customWidth="1"/>
    <col min="11450" max="11450" width="5.140625" style="3" customWidth="1"/>
    <col min="11451" max="11451" width="27.28515625" style="3" customWidth="1"/>
    <col min="11452" max="11452" width="13.7109375" style="3" customWidth="1"/>
    <col min="11453" max="11453" width="19.7109375" style="3" customWidth="1"/>
    <col min="11454" max="11454" width="14.85546875" style="3" bestFit="1" customWidth="1"/>
    <col min="11455" max="11457" width="9.28515625" style="3"/>
    <col min="11458" max="11458" width="41.7109375" style="3" customWidth="1"/>
    <col min="11459" max="11459" width="17.85546875" style="3" bestFit="1" customWidth="1"/>
    <col min="11460" max="11702" width="9.28515625" style="3"/>
    <col min="11703" max="11703" width="7.5703125" style="3" customWidth="1"/>
    <col min="11704" max="11704" width="22.28515625" style="3" customWidth="1"/>
    <col min="11705" max="11705" width="14.28515625" style="3" bestFit="1" customWidth="1"/>
    <col min="11706" max="11706" width="5.140625" style="3" customWidth="1"/>
    <col min="11707" max="11707" width="27.28515625" style="3" customWidth="1"/>
    <col min="11708" max="11708" width="13.7109375" style="3" customWidth="1"/>
    <col min="11709" max="11709" width="19.7109375" style="3" customWidth="1"/>
    <col min="11710" max="11710" width="14.85546875" style="3" bestFit="1" customWidth="1"/>
    <col min="11711" max="11713" width="9.28515625" style="3"/>
    <col min="11714" max="11714" width="41.7109375" style="3" customWidth="1"/>
    <col min="11715" max="11715" width="17.85546875" style="3" bestFit="1" customWidth="1"/>
    <col min="11716" max="11958" width="9.28515625" style="3"/>
    <col min="11959" max="11959" width="7.5703125" style="3" customWidth="1"/>
    <col min="11960" max="11960" width="22.28515625" style="3" customWidth="1"/>
    <col min="11961" max="11961" width="14.28515625" style="3" bestFit="1" customWidth="1"/>
    <col min="11962" max="11962" width="5.140625" style="3" customWidth="1"/>
    <col min="11963" max="11963" width="27.28515625" style="3" customWidth="1"/>
    <col min="11964" max="11964" width="13.7109375" style="3" customWidth="1"/>
    <col min="11965" max="11965" width="19.7109375" style="3" customWidth="1"/>
    <col min="11966" max="11966" width="14.85546875" style="3" bestFit="1" customWidth="1"/>
    <col min="11967" max="11969" width="9.28515625" style="3"/>
    <col min="11970" max="11970" width="41.7109375" style="3" customWidth="1"/>
    <col min="11971" max="11971" width="17.85546875" style="3" bestFit="1" customWidth="1"/>
    <col min="11972" max="12214" width="9.28515625" style="3"/>
    <col min="12215" max="12215" width="7.5703125" style="3" customWidth="1"/>
    <col min="12216" max="12216" width="22.28515625" style="3" customWidth="1"/>
    <col min="12217" max="12217" width="14.28515625" style="3" bestFit="1" customWidth="1"/>
    <col min="12218" max="12218" width="5.140625" style="3" customWidth="1"/>
    <col min="12219" max="12219" width="27.28515625" style="3" customWidth="1"/>
    <col min="12220" max="12220" width="13.7109375" style="3" customWidth="1"/>
    <col min="12221" max="12221" width="19.7109375" style="3" customWidth="1"/>
    <col min="12222" max="12222" width="14.85546875" style="3" bestFit="1" customWidth="1"/>
    <col min="12223" max="12225" width="9.28515625" style="3"/>
    <col min="12226" max="12226" width="41.7109375" style="3" customWidth="1"/>
    <col min="12227" max="12227" width="17.85546875" style="3" bestFit="1" customWidth="1"/>
    <col min="12228" max="12470" width="9.28515625" style="3"/>
    <col min="12471" max="12471" width="7.5703125" style="3" customWidth="1"/>
    <col min="12472" max="12472" width="22.28515625" style="3" customWidth="1"/>
    <col min="12473" max="12473" width="14.28515625" style="3" bestFit="1" customWidth="1"/>
    <col min="12474" max="12474" width="5.140625" style="3" customWidth="1"/>
    <col min="12475" max="12475" width="27.28515625" style="3" customWidth="1"/>
    <col min="12476" max="12476" width="13.7109375" style="3" customWidth="1"/>
    <col min="12477" max="12477" width="19.7109375" style="3" customWidth="1"/>
    <col min="12478" max="12478" width="14.85546875" style="3" bestFit="1" customWidth="1"/>
    <col min="12479" max="12481" width="9.28515625" style="3"/>
    <col min="12482" max="12482" width="41.7109375" style="3" customWidth="1"/>
    <col min="12483" max="12483" width="17.85546875" style="3" bestFit="1" customWidth="1"/>
    <col min="12484" max="12726" width="9.28515625" style="3"/>
    <col min="12727" max="12727" width="7.5703125" style="3" customWidth="1"/>
    <col min="12728" max="12728" width="22.28515625" style="3" customWidth="1"/>
    <col min="12729" max="12729" width="14.28515625" style="3" bestFit="1" customWidth="1"/>
    <col min="12730" max="12730" width="5.140625" style="3" customWidth="1"/>
    <col min="12731" max="12731" width="27.28515625" style="3" customWidth="1"/>
    <col min="12732" max="12732" width="13.7109375" style="3" customWidth="1"/>
    <col min="12733" max="12733" width="19.7109375" style="3" customWidth="1"/>
    <col min="12734" max="12734" width="14.85546875" style="3" bestFit="1" customWidth="1"/>
    <col min="12735" max="12737" width="9.28515625" style="3"/>
    <col min="12738" max="12738" width="41.7109375" style="3" customWidth="1"/>
    <col min="12739" max="12739" width="17.85546875" style="3" bestFit="1" customWidth="1"/>
    <col min="12740" max="12982" width="9.28515625" style="3"/>
    <col min="12983" max="12983" width="7.5703125" style="3" customWidth="1"/>
    <col min="12984" max="12984" width="22.28515625" style="3" customWidth="1"/>
    <col min="12985" max="12985" width="14.28515625" style="3" bestFit="1" customWidth="1"/>
    <col min="12986" max="12986" width="5.140625" style="3" customWidth="1"/>
    <col min="12987" max="12987" width="27.28515625" style="3" customWidth="1"/>
    <col min="12988" max="12988" width="13.7109375" style="3" customWidth="1"/>
    <col min="12989" max="12989" width="19.7109375" style="3" customWidth="1"/>
    <col min="12990" max="12990" width="14.85546875" style="3" bestFit="1" customWidth="1"/>
    <col min="12991" max="12993" width="9.28515625" style="3"/>
    <col min="12994" max="12994" width="41.7109375" style="3" customWidth="1"/>
    <col min="12995" max="12995" width="17.85546875" style="3" bestFit="1" customWidth="1"/>
    <col min="12996" max="13238" width="9.28515625" style="3"/>
    <col min="13239" max="13239" width="7.5703125" style="3" customWidth="1"/>
    <col min="13240" max="13240" width="22.28515625" style="3" customWidth="1"/>
    <col min="13241" max="13241" width="14.28515625" style="3" bestFit="1" customWidth="1"/>
    <col min="13242" max="13242" width="5.140625" style="3" customWidth="1"/>
    <col min="13243" max="13243" width="27.28515625" style="3" customWidth="1"/>
    <col min="13244" max="13244" width="13.7109375" style="3" customWidth="1"/>
    <col min="13245" max="13245" width="19.7109375" style="3" customWidth="1"/>
    <col min="13246" max="13246" width="14.85546875" style="3" bestFit="1" customWidth="1"/>
    <col min="13247" max="13249" width="9.28515625" style="3"/>
    <col min="13250" max="13250" width="41.7109375" style="3" customWidth="1"/>
    <col min="13251" max="13251" width="17.85546875" style="3" bestFit="1" customWidth="1"/>
    <col min="13252" max="13494" width="9.28515625" style="3"/>
    <col min="13495" max="13495" width="7.5703125" style="3" customWidth="1"/>
    <col min="13496" max="13496" width="22.28515625" style="3" customWidth="1"/>
    <col min="13497" max="13497" width="14.28515625" style="3" bestFit="1" customWidth="1"/>
    <col min="13498" max="13498" width="5.140625" style="3" customWidth="1"/>
    <col min="13499" max="13499" width="27.28515625" style="3" customWidth="1"/>
    <col min="13500" max="13500" width="13.7109375" style="3" customWidth="1"/>
    <col min="13501" max="13501" width="19.7109375" style="3" customWidth="1"/>
    <col min="13502" max="13502" width="14.85546875" style="3" bestFit="1" customWidth="1"/>
    <col min="13503" max="13505" width="9.28515625" style="3"/>
    <col min="13506" max="13506" width="41.7109375" style="3" customWidth="1"/>
    <col min="13507" max="13507" width="17.85546875" style="3" bestFit="1" customWidth="1"/>
    <col min="13508" max="13750" width="9.28515625" style="3"/>
    <col min="13751" max="13751" width="7.5703125" style="3" customWidth="1"/>
    <col min="13752" max="13752" width="22.28515625" style="3" customWidth="1"/>
    <col min="13753" max="13753" width="14.28515625" style="3" bestFit="1" customWidth="1"/>
    <col min="13754" max="13754" width="5.140625" style="3" customWidth="1"/>
    <col min="13755" max="13755" width="27.28515625" style="3" customWidth="1"/>
    <col min="13756" max="13756" width="13.7109375" style="3" customWidth="1"/>
    <col min="13757" max="13757" width="19.7109375" style="3" customWidth="1"/>
    <col min="13758" max="13758" width="14.85546875" style="3" bestFit="1" customWidth="1"/>
    <col min="13759" max="13761" width="9.28515625" style="3"/>
    <col min="13762" max="13762" width="41.7109375" style="3" customWidth="1"/>
    <col min="13763" max="13763" width="17.85546875" style="3" bestFit="1" customWidth="1"/>
    <col min="13764" max="14006" width="9.28515625" style="3"/>
    <col min="14007" max="14007" width="7.5703125" style="3" customWidth="1"/>
    <col min="14008" max="14008" width="22.28515625" style="3" customWidth="1"/>
    <col min="14009" max="14009" width="14.28515625" style="3" bestFit="1" customWidth="1"/>
    <col min="14010" max="14010" width="5.140625" style="3" customWidth="1"/>
    <col min="14011" max="14011" width="27.28515625" style="3" customWidth="1"/>
    <col min="14012" max="14012" width="13.7109375" style="3" customWidth="1"/>
    <col min="14013" max="14013" width="19.7109375" style="3" customWidth="1"/>
    <col min="14014" max="14014" width="14.85546875" style="3" bestFit="1" customWidth="1"/>
    <col min="14015" max="14017" width="9.28515625" style="3"/>
    <col min="14018" max="14018" width="41.7109375" style="3" customWidth="1"/>
    <col min="14019" max="14019" width="17.85546875" style="3" bestFit="1" customWidth="1"/>
    <col min="14020" max="14262" width="9.28515625" style="3"/>
    <col min="14263" max="14263" width="7.5703125" style="3" customWidth="1"/>
    <col min="14264" max="14264" width="22.28515625" style="3" customWidth="1"/>
    <col min="14265" max="14265" width="14.28515625" style="3" bestFit="1" customWidth="1"/>
    <col min="14266" max="14266" width="5.140625" style="3" customWidth="1"/>
    <col min="14267" max="14267" width="27.28515625" style="3" customWidth="1"/>
    <col min="14268" max="14268" width="13.7109375" style="3" customWidth="1"/>
    <col min="14269" max="14269" width="19.7109375" style="3" customWidth="1"/>
    <col min="14270" max="14270" width="14.85546875" style="3" bestFit="1" customWidth="1"/>
    <col min="14271" max="14273" width="9.28515625" style="3"/>
    <col min="14274" max="14274" width="41.7109375" style="3" customWidth="1"/>
    <col min="14275" max="14275" width="17.85546875" style="3" bestFit="1" customWidth="1"/>
    <col min="14276" max="14518" width="9.28515625" style="3"/>
    <col min="14519" max="14519" width="7.5703125" style="3" customWidth="1"/>
    <col min="14520" max="14520" width="22.28515625" style="3" customWidth="1"/>
    <col min="14521" max="14521" width="14.28515625" style="3" bestFit="1" customWidth="1"/>
    <col min="14522" max="14522" width="5.140625" style="3" customWidth="1"/>
    <col min="14523" max="14523" width="27.28515625" style="3" customWidth="1"/>
    <col min="14524" max="14524" width="13.7109375" style="3" customWidth="1"/>
    <col min="14525" max="14525" width="19.7109375" style="3" customWidth="1"/>
    <col min="14526" max="14526" width="14.85546875" style="3" bestFit="1" customWidth="1"/>
    <col min="14527" max="14529" width="9.28515625" style="3"/>
    <col min="14530" max="14530" width="41.7109375" style="3" customWidth="1"/>
    <col min="14531" max="14531" width="17.85546875" style="3" bestFit="1" customWidth="1"/>
    <col min="14532" max="14774" width="9.28515625" style="3"/>
    <col min="14775" max="14775" width="7.5703125" style="3" customWidth="1"/>
    <col min="14776" max="14776" width="22.28515625" style="3" customWidth="1"/>
    <col min="14777" max="14777" width="14.28515625" style="3" bestFit="1" customWidth="1"/>
    <col min="14778" max="14778" width="5.140625" style="3" customWidth="1"/>
    <col min="14779" max="14779" width="27.28515625" style="3" customWidth="1"/>
    <col min="14780" max="14780" width="13.7109375" style="3" customWidth="1"/>
    <col min="14781" max="14781" width="19.7109375" style="3" customWidth="1"/>
    <col min="14782" max="14782" width="14.85546875" style="3" bestFit="1" customWidth="1"/>
    <col min="14783" max="14785" width="9.28515625" style="3"/>
    <col min="14786" max="14786" width="41.7109375" style="3" customWidth="1"/>
    <col min="14787" max="14787" width="17.85546875" style="3" bestFit="1" customWidth="1"/>
    <col min="14788" max="15030" width="9.28515625" style="3"/>
    <col min="15031" max="15031" width="7.5703125" style="3" customWidth="1"/>
    <col min="15032" max="15032" width="22.28515625" style="3" customWidth="1"/>
    <col min="15033" max="15033" width="14.28515625" style="3" bestFit="1" customWidth="1"/>
    <col min="15034" max="15034" width="5.140625" style="3" customWidth="1"/>
    <col min="15035" max="15035" width="27.28515625" style="3" customWidth="1"/>
    <col min="15036" max="15036" width="13.7109375" style="3" customWidth="1"/>
    <col min="15037" max="15037" width="19.7109375" style="3" customWidth="1"/>
    <col min="15038" max="15038" width="14.85546875" style="3" bestFit="1" customWidth="1"/>
    <col min="15039" max="15041" width="9.28515625" style="3"/>
    <col min="15042" max="15042" width="41.7109375" style="3" customWidth="1"/>
    <col min="15043" max="15043" width="17.85546875" style="3" bestFit="1" customWidth="1"/>
    <col min="15044" max="15286" width="9.28515625" style="3"/>
    <col min="15287" max="15287" width="7.5703125" style="3" customWidth="1"/>
    <col min="15288" max="15288" width="22.28515625" style="3" customWidth="1"/>
    <col min="15289" max="15289" width="14.28515625" style="3" bestFit="1" customWidth="1"/>
    <col min="15290" max="15290" width="5.140625" style="3" customWidth="1"/>
    <col min="15291" max="15291" width="27.28515625" style="3" customWidth="1"/>
    <col min="15292" max="15292" width="13.7109375" style="3" customWidth="1"/>
    <col min="15293" max="15293" width="19.7109375" style="3" customWidth="1"/>
    <col min="15294" max="15294" width="14.85546875" style="3" bestFit="1" customWidth="1"/>
    <col min="15295" max="15297" width="9.28515625" style="3"/>
    <col min="15298" max="15298" width="41.7109375" style="3" customWidth="1"/>
    <col min="15299" max="15299" width="17.85546875" style="3" bestFit="1" customWidth="1"/>
    <col min="15300" max="15542" width="9.28515625" style="3"/>
    <col min="15543" max="15543" width="7.5703125" style="3" customWidth="1"/>
    <col min="15544" max="15544" width="22.28515625" style="3" customWidth="1"/>
    <col min="15545" max="15545" width="14.28515625" style="3" bestFit="1" customWidth="1"/>
    <col min="15546" max="15546" width="5.140625" style="3" customWidth="1"/>
    <col min="15547" max="15547" width="27.28515625" style="3" customWidth="1"/>
    <col min="15548" max="15548" width="13.7109375" style="3" customWidth="1"/>
    <col min="15549" max="15549" width="19.7109375" style="3" customWidth="1"/>
    <col min="15550" max="15550" width="14.85546875" style="3" bestFit="1" customWidth="1"/>
    <col min="15551" max="15553" width="9.28515625" style="3"/>
    <col min="15554" max="15554" width="41.7109375" style="3" customWidth="1"/>
    <col min="15555" max="15555" width="17.85546875" style="3" bestFit="1" customWidth="1"/>
    <col min="15556" max="15798" width="9.28515625" style="3"/>
    <col min="15799" max="15799" width="7.5703125" style="3" customWidth="1"/>
    <col min="15800" max="15800" width="22.28515625" style="3" customWidth="1"/>
    <col min="15801" max="15801" width="14.28515625" style="3" bestFit="1" customWidth="1"/>
    <col min="15802" max="15802" width="5.140625" style="3" customWidth="1"/>
    <col min="15803" max="15803" width="27.28515625" style="3" customWidth="1"/>
    <col min="15804" max="15804" width="13.7109375" style="3" customWidth="1"/>
    <col min="15805" max="15805" width="19.7109375" style="3" customWidth="1"/>
    <col min="15806" max="15806" width="14.85546875" style="3" bestFit="1" customWidth="1"/>
    <col min="15807" max="15809" width="9.28515625" style="3"/>
    <col min="15810" max="15810" width="41.7109375" style="3" customWidth="1"/>
    <col min="15811" max="15811" width="17.85546875" style="3" bestFit="1" customWidth="1"/>
    <col min="15812" max="16054" width="9.28515625" style="3"/>
    <col min="16055" max="16055" width="7.5703125" style="3" customWidth="1"/>
    <col min="16056" max="16056" width="22.28515625" style="3" customWidth="1"/>
    <col min="16057" max="16057" width="14.28515625" style="3" bestFit="1" customWidth="1"/>
    <col min="16058" max="16058" width="5.140625" style="3" customWidth="1"/>
    <col min="16059" max="16059" width="27.28515625" style="3" customWidth="1"/>
    <col min="16060" max="16060" width="13.7109375" style="3" customWidth="1"/>
    <col min="16061" max="16061" width="19.7109375" style="3" customWidth="1"/>
    <col min="16062" max="16062" width="14.85546875" style="3" bestFit="1" customWidth="1"/>
    <col min="16063" max="16065" width="9.28515625" style="3"/>
    <col min="16066" max="16066" width="41.7109375" style="3" customWidth="1"/>
    <col min="16067" max="16067" width="17.85546875" style="3" bestFit="1" customWidth="1"/>
    <col min="16068" max="16384" width="9.28515625" style="3"/>
  </cols>
  <sheetData>
    <row r="1" spans="1:19" ht="26.25" customHeight="1" x14ac:dyDescent="0.2">
      <c r="D1" s="343" t="s">
        <v>663</v>
      </c>
      <c r="E1" s="343"/>
      <c r="F1" s="343"/>
      <c r="G1" s="343"/>
      <c r="H1" s="343"/>
      <c r="I1" s="343"/>
      <c r="J1" s="343"/>
      <c r="K1" s="343"/>
      <c r="L1" s="343"/>
      <c r="M1" s="343"/>
    </row>
    <row r="2" spans="1:19" s="42" customFormat="1" ht="26.25" customHeight="1" x14ac:dyDescent="0.2">
      <c r="A2" s="41"/>
      <c r="B2" s="41"/>
      <c r="C2" s="41"/>
      <c r="D2" s="41"/>
      <c r="E2" s="338" t="s">
        <v>745</v>
      </c>
      <c r="F2" s="338"/>
      <c r="G2" s="41"/>
      <c r="H2" s="247"/>
      <c r="I2" s="344" t="s">
        <v>753</v>
      </c>
      <c r="J2" s="345"/>
      <c r="K2" s="345"/>
      <c r="L2" s="345"/>
      <c r="M2" s="345"/>
      <c r="N2" s="345"/>
      <c r="O2" s="345"/>
      <c r="P2" s="360" t="s">
        <v>754</v>
      </c>
      <c r="Q2" s="360"/>
      <c r="R2" s="360"/>
      <c r="S2" s="360"/>
    </row>
    <row r="3" spans="1:19" s="42" customFormat="1" ht="24" x14ac:dyDescent="0.2">
      <c r="A3" s="41"/>
      <c r="B3" s="41"/>
      <c r="C3" s="41"/>
      <c r="D3" s="41"/>
      <c r="E3" s="339" t="s">
        <v>758</v>
      </c>
      <c r="F3" s="339"/>
      <c r="G3" s="41"/>
      <c r="H3" s="347" t="s">
        <v>637</v>
      </c>
      <c r="I3" s="348" t="s">
        <v>617</v>
      </c>
      <c r="J3" s="349"/>
      <c r="K3" s="349"/>
      <c r="L3" s="350"/>
      <c r="M3" s="351" t="s">
        <v>0</v>
      </c>
      <c r="N3" s="348" t="s">
        <v>620</v>
      </c>
      <c r="O3" s="349"/>
      <c r="P3" s="361" t="s">
        <v>635</v>
      </c>
      <c r="Q3" s="361"/>
      <c r="R3" s="361" t="s">
        <v>636</v>
      </c>
      <c r="S3" s="361"/>
    </row>
    <row r="4" spans="1:19" s="42" customFormat="1" ht="15" customHeight="1" x14ac:dyDescent="0.2">
      <c r="A4" s="3" t="s">
        <v>756</v>
      </c>
      <c r="B4" s="41"/>
      <c r="C4" s="41"/>
      <c r="D4" s="41"/>
      <c r="E4" s="41"/>
      <c r="F4" s="41"/>
      <c r="G4" s="41"/>
      <c r="H4" s="347" t="s">
        <v>638</v>
      </c>
      <c r="I4" s="352" t="s">
        <v>755</v>
      </c>
      <c r="J4" s="352" t="s">
        <v>614</v>
      </c>
      <c r="K4" s="352" t="s">
        <v>614</v>
      </c>
      <c r="L4" s="352" t="s">
        <v>614</v>
      </c>
      <c r="M4" s="352" t="s">
        <v>755</v>
      </c>
      <c r="N4" s="352" t="s">
        <v>755</v>
      </c>
      <c r="O4" s="362" t="s">
        <v>755</v>
      </c>
      <c r="P4" s="352" t="s">
        <v>614</v>
      </c>
      <c r="Q4" s="352" t="s">
        <v>640</v>
      </c>
      <c r="R4" s="352" t="s">
        <v>614</v>
      </c>
      <c r="S4" s="352" t="s">
        <v>640</v>
      </c>
    </row>
    <row r="5" spans="1:19" s="42" customFormat="1" ht="15" customHeight="1" x14ac:dyDescent="0.2">
      <c r="A5" s="3" t="s">
        <v>757</v>
      </c>
      <c r="B5" s="41"/>
      <c r="C5" s="41"/>
      <c r="D5" s="41"/>
      <c r="E5" s="41"/>
      <c r="F5" s="41"/>
      <c r="G5" s="41"/>
      <c r="H5" s="353" t="s">
        <v>639</v>
      </c>
      <c r="I5" s="354">
        <v>0.375</v>
      </c>
      <c r="J5" s="354">
        <v>0.375</v>
      </c>
      <c r="K5" s="354">
        <v>0.375</v>
      </c>
      <c r="L5" s="354">
        <v>0.375</v>
      </c>
      <c r="M5" s="354">
        <v>1</v>
      </c>
      <c r="N5" s="354">
        <v>1.25</v>
      </c>
      <c r="O5" s="363">
        <v>1.25</v>
      </c>
      <c r="P5" s="354">
        <v>1.25</v>
      </c>
      <c r="Q5" s="354">
        <v>1.25</v>
      </c>
      <c r="R5" s="354">
        <v>1.25</v>
      </c>
      <c r="S5" s="354">
        <v>1.25</v>
      </c>
    </row>
    <row r="6" spans="1:19" ht="27.75" customHeight="1" x14ac:dyDescent="0.2">
      <c r="A6" s="355" t="s">
        <v>589</v>
      </c>
      <c r="B6" s="356" t="s">
        <v>642</v>
      </c>
      <c r="C6" s="356" t="s">
        <v>643</v>
      </c>
      <c r="D6" s="356" t="s">
        <v>664</v>
      </c>
      <c r="E6" s="356" t="s">
        <v>681</v>
      </c>
      <c r="F6" s="356" t="s">
        <v>740</v>
      </c>
      <c r="G6" s="356" t="s">
        <v>741</v>
      </c>
      <c r="H6" s="342" t="s">
        <v>641</v>
      </c>
      <c r="I6" s="357" t="s">
        <v>654</v>
      </c>
      <c r="J6" s="357" t="s">
        <v>655</v>
      </c>
      <c r="K6" s="357" t="s">
        <v>656</v>
      </c>
      <c r="L6" s="357" t="s">
        <v>657</v>
      </c>
      <c r="M6" s="337" t="s">
        <v>737</v>
      </c>
      <c r="N6" s="357" t="s">
        <v>653</v>
      </c>
      <c r="O6" s="357" t="s">
        <v>680</v>
      </c>
      <c r="P6" s="357" t="s">
        <v>683</v>
      </c>
      <c r="Q6" s="357" t="s">
        <v>683</v>
      </c>
      <c r="R6" s="357" t="s">
        <v>682</v>
      </c>
      <c r="S6" s="357" t="s">
        <v>682</v>
      </c>
    </row>
    <row r="7" spans="1:19" s="9" customFormat="1" ht="72.75" customHeight="1" x14ac:dyDescent="0.25">
      <c r="A7" s="355"/>
      <c r="B7" s="356"/>
      <c r="C7" s="356"/>
      <c r="D7" s="356"/>
      <c r="E7" s="356"/>
      <c r="F7" s="356"/>
      <c r="G7" s="356"/>
      <c r="H7" s="342"/>
      <c r="I7" s="357"/>
      <c r="J7" s="357"/>
      <c r="K7" s="357"/>
      <c r="L7" s="357"/>
      <c r="M7" s="337"/>
      <c r="N7" s="357"/>
      <c r="O7" s="357"/>
      <c r="P7" s="357"/>
      <c r="Q7" s="357"/>
      <c r="R7" s="357"/>
      <c r="S7" s="357"/>
    </row>
    <row r="8" spans="1:19" s="9" customFormat="1" ht="12.75" customHeight="1" x14ac:dyDescent="0.25">
      <c r="A8" s="358" t="s">
        <v>644</v>
      </c>
      <c r="B8" s="86" t="s">
        <v>27</v>
      </c>
      <c r="C8" s="86" t="s">
        <v>196</v>
      </c>
      <c r="D8" s="359">
        <v>2.7625000000000002</v>
      </c>
      <c r="E8" s="359" t="s">
        <v>747</v>
      </c>
      <c r="F8" s="359" t="s">
        <v>734</v>
      </c>
      <c r="G8" s="359" t="s">
        <v>734</v>
      </c>
      <c r="H8" s="217">
        <v>3</v>
      </c>
      <c r="I8" s="11">
        <v>2</v>
      </c>
      <c r="J8" s="11">
        <v>3</v>
      </c>
      <c r="K8" s="11">
        <v>3</v>
      </c>
      <c r="L8" s="11">
        <v>3</v>
      </c>
      <c r="M8" s="11">
        <v>1</v>
      </c>
      <c r="N8" s="11">
        <v>3</v>
      </c>
      <c r="O8" s="11">
        <v>3</v>
      </c>
      <c r="P8" s="11">
        <v>3</v>
      </c>
      <c r="Q8" s="11">
        <v>3</v>
      </c>
      <c r="R8" s="11">
        <v>3</v>
      </c>
      <c r="S8" s="11">
        <v>3</v>
      </c>
    </row>
    <row r="9" spans="1:19" s="8" customFormat="1" ht="12.75" customHeight="1" x14ac:dyDescent="0.25">
      <c r="A9" s="358" t="s">
        <v>580</v>
      </c>
      <c r="B9" s="86" t="s">
        <v>27</v>
      </c>
      <c r="C9" s="86" t="s">
        <v>64</v>
      </c>
      <c r="D9" s="359">
        <v>2.8</v>
      </c>
      <c r="E9" s="359" t="s">
        <v>747</v>
      </c>
      <c r="F9" s="359" t="s">
        <v>734</v>
      </c>
      <c r="G9" s="359" t="s">
        <v>734</v>
      </c>
      <c r="H9" s="217">
        <v>3</v>
      </c>
      <c r="I9" s="11">
        <v>3</v>
      </c>
      <c r="J9" s="11">
        <v>3</v>
      </c>
      <c r="K9" s="11">
        <v>3</v>
      </c>
      <c r="L9" s="11">
        <v>3</v>
      </c>
      <c r="M9" s="11">
        <v>1</v>
      </c>
      <c r="N9" s="11">
        <v>3</v>
      </c>
      <c r="O9" s="11">
        <v>3</v>
      </c>
      <c r="P9" s="11">
        <v>3</v>
      </c>
      <c r="Q9" s="11">
        <v>3</v>
      </c>
      <c r="R9" s="11">
        <v>3</v>
      </c>
      <c r="S9" s="11">
        <v>3</v>
      </c>
    </row>
    <row r="10" spans="1:19" s="8" customFormat="1" ht="12.75" customHeight="1" x14ac:dyDescent="0.25">
      <c r="A10" s="358" t="s">
        <v>645</v>
      </c>
      <c r="B10" s="86" t="s">
        <v>4</v>
      </c>
      <c r="C10" s="86" t="s">
        <v>483</v>
      </c>
      <c r="D10" s="359">
        <v>2.8125</v>
      </c>
      <c r="E10" s="359" t="s">
        <v>747</v>
      </c>
      <c r="F10" s="359" t="s">
        <v>734</v>
      </c>
      <c r="G10" s="359" t="s">
        <v>734</v>
      </c>
      <c r="H10" s="217">
        <v>3</v>
      </c>
      <c r="I10" s="11">
        <v>0</v>
      </c>
      <c r="J10" s="11">
        <v>2</v>
      </c>
      <c r="K10" s="11">
        <v>3</v>
      </c>
      <c r="L10" s="11">
        <v>2</v>
      </c>
      <c r="M10" s="11">
        <v>3</v>
      </c>
      <c r="N10" s="11">
        <v>3</v>
      </c>
      <c r="O10" s="11">
        <v>3</v>
      </c>
      <c r="P10" s="11">
        <v>3</v>
      </c>
      <c r="Q10" s="11">
        <v>3</v>
      </c>
      <c r="R10" s="11">
        <v>3</v>
      </c>
      <c r="S10" s="11">
        <v>3</v>
      </c>
    </row>
    <row r="11" spans="1:19" s="8" customFormat="1" ht="12.75" customHeight="1" x14ac:dyDescent="0.25">
      <c r="A11" s="358" t="s">
        <v>575</v>
      </c>
      <c r="B11" s="86" t="s">
        <v>4</v>
      </c>
      <c r="C11" s="86" t="s">
        <v>112</v>
      </c>
      <c r="D11" s="359">
        <v>2.9249999999999998</v>
      </c>
      <c r="E11" s="359" t="s">
        <v>747</v>
      </c>
      <c r="F11" s="359" t="s">
        <v>734</v>
      </c>
      <c r="G11" s="359" t="s">
        <v>734</v>
      </c>
      <c r="H11" s="217">
        <v>3</v>
      </c>
      <c r="I11" s="11">
        <v>3</v>
      </c>
      <c r="J11" s="11">
        <v>2</v>
      </c>
      <c r="K11" s="11">
        <v>3</v>
      </c>
      <c r="L11" s="11">
        <v>2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</row>
    <row r="12" spans="1:19" s="8" customFormat="1" ht="12.75" customHeight="1" x14ac:dyDescent="0.25">
      <c r="A12" s="358" t="s">
        <v>573</v>
      </c>
      <c r="B12" s="86" t="s">
        <v>4</v>
      </c>
      <c r="C12" s="86" t="s">
        <v>276</v>
      </c>
      <c r="D12" s="359">
        <v>2.8250000000000002</v>
      </c>
      <c r="E12" s="359" t="s">
        <v>747</v>
      </c>
      <c r="F12" s="359" t="s">
        <v>734</v>
      </c>
      <c r="G12" s="359" t="s">
        <v>734</v>
      </c>
      <c r="H12" s="217">
        <v>3</v>
      </c>
      <c r="I12" s="11">
        <v>3</v>
      </c>
      <c r="J12" s="11">
        <v>2</v>
      </c>
      <c r="K12" s="11">
        <v>3</v>
      </c>
      <c r="L12" s="11">
        <v>2</v>
      </c>
      <c r="M12" s="11">
        <v>2</v>
      </c>
      <c r="N12" s="11">
        <v>3</v>
      </c>
      <c r="O12" s="11">
        <v>3</v>
      </c>
      <c r="P12" s="11">
        <v>3</v>
      </c>
      <c r="Q12" s="11">
        <v>3</v>
      </c>
      <c r="R12" s="11">
        <v>3</v>
      </c>
      <c r="S12" s="11">
        <v>3</v>
      </c>
    </row>
    <row r="13" spans="1:19" s="8" customFormat="1" ht="12.75" customHeight="1" x14ac:dyDescent="0.25">
      <c r="A13" s="358" t="s">
        <v>571</v>
      </c>
      <c r="B13" s="86" t="s">
        <v>4</v>
      </c>
      <c r="C13" s="86" t="s">
        <v>486</v>
      </c>
      <c r="D13" s="359">
        <v>2.8125</v>
      </c>
      <c r="E13" s="359" t="s">
        <v>747</v>
      </c>
      <c r="F13" s="359" t="s">
        <v>734</v>
      </c>
      <c r="G13" s="359" t="s">
        <v>734</v>
      </c>
      <c r="H13" s="217">
        <v>3</v>
      </c>
      <c r="I13" s="11">
        <v>0</v>
      </c>
      <c r="J13" s="11">
        <v>2</v>
      </c>
      <c r="K13" s="11">
        <v>3</v>
      </c>
      <c r="L13" s="11">
        <v>2</v>
      </c>
      <c r="M13" s="11">
        <v>3</v>
      </c>
      <c r="N13" s="11">
        <v>3</v>
      </c>
      <c r="O13" s="11">
        <v>3</v>
      </c>
      <c r="P13" s="11">
        <v>3</v>
      </c>
      <c r="Q13" s="11">
        <v>3</v>
      </c>
      <c r="R13" s="11">
        <v>3</v>
      </c>
      <c r="S13" s="11">
        <v>3</v>
      </c>
    </row>
    <row r="14" spans="1:19" s="8" customFormat="1" ht="12.75" customHeight="1" x14ac:dyDescent="0.25">
      <c r="A14" s="358" t="s">
        <v>726</v>
      </c>
      <c r="B14" s="86" t="s">
        <v>4</v>
      </c>
      <c r="C14" s="86" t="s">
        <v>379</v>
      </c>
      <c r="D14" s="359">
        <v>2.8250000000000002</v>
      </c>
      <c r="E14" s="359" t="s">
        <v>747</v>
      </c>
      <c r="F14" s="359" t="s">
        <v>734</v>
      </c>
      <c r="G14" s="359" t="s">
        <v>734</v>
      </c>
      <c r="H14" s="217">
        <v>3</v>
      </c>
      <c r="I14" s="11">
        <v>3</v>
      </c>
      <c r="J14" s="11">
        <v>2</v>
      </c>
      <c r="K14" s="11">
        <v>3</v>
      </c>
      <c r="L14" s="11">
        <v>2</v>
      </c>
      <c r="M14" s="11">
        <v>2</v>
      </c>
      <c r="N14" s="11">
        <v>3</v>
      </c>
      <c r="O14" s="11">
        <v>3</v>
      </c>
      <c r="P14" s="11">
        <v>3</v>
      </c>
      <c r="Q14" s="11">
        <v>3</v>
      </c>
      <c r="R14" s="11">
        <v>3</v>
      </c>
      <c r="S14" s="11">
        <v>3</v>
      </c>
    </row>
    <row r="15" spans="1:19" s="8" customFormat="1" ht="12.75" customHeight="1" x14ac:dyDescent="0.25">
      <c r="A15" s="358" t="s">
        <v>727</v>
      </c>
      <c r="B15" s="86" t="s">
        <v>4</v>
      </c>
      <c r="C15" s="86" t="s">
        <v>236</v>
      </c>
      <c r="D15" s="359">
        <v>2.8125</v>
      </c>
      <c r="E15" s="359" t="s">
        <v>747</v>
      </c>
      <c r="F15" s="359" t="s">
        <v>734</v>
      </c>
      <c r="G15" s="359" t="s">
        <v>734</v>
      </c>
      <c r="H15" s="217">
        <v>3</v>
      </c>
      <c r="I15" s="11">
        <v>0</v>
      </c>
      <c r="J15" s="11">
        <v>2</v>
      </c>
      <c r="K15" s="11">
        <v>3</v>
      </c>
      <c r="L15" s="11">
        <v>2</v>
      </c>
      <c r="M15" s="11">
        <v>3</v>
      </c>
      <c r="N15" s="11">
        <v>3</v>
      </c>
      <c r="O15" s="11">
        <v>3</v>
      </c>
      <c r="P15" s="11">
        <v>3</v>
      </c>
      <c r="Q15" s="11">
        <v>3</v>
      </c>
      <c r="R15" s="11">
        <v>3</v>
      </c>
      <c r="S15" s="11">
        <v>3</v>
      </c>
    </row>
    <row r="16" spans="1:19" s="8" customFormat="1" ht="12.75" customHeight="1" x14ac:dyDescent="0.25">
      <c r="A16" s="358" t="s">
        <v>566</v>
      </c>
      <c r="B16" s="86" t="s">
        <v>12</v>
      </c>
      <c r="C16" s="86" t="s">
        <v>188</v>
      </c>
      <c r="D16" s="359">
        <v>2.7124999999999999</v>
      </c>
      <c r="E16" s="359" t="s">
        <v>747</v>
      </c>
      <c r="F16" s="359" t="s">
        <v>734</v>
      </c>
      <c r="G16" s="359" t="s">
        <v>734</v>
      </c>
      <c r="H16" s="217">
        <v>3</v>
      </c>
      <c r="I16" s="11">
        <v>0</v>
      </c>
      <c r="J16" s="11">
        <v>2</v>
      </c>
      <c r="K16" s="11">
        <v>3</v>
      </c>
      <c r="L16" s="11">
        <v>2</v>
      </c>
      <c r="M16" s="11">
        <v>2</v>
      </c>
      <c r="N16" s="11">
        <v>3</v>
      </c>
      <c r="O16" s="11">
        <v>3</v>
      </c>
      <c r="P16" s="11">
        <v>3</v>
      </c>
      <c r="Q16" s="11">
        <v>3</v>
      </c>
      <c r="R16" s="11">
        <v>3</v>
      </c>
      <c r="S16" s="11">
        <v>3</v>
      </c>
    </row>
    <row r="17" spans="1:19" s="8" customFormat="1" ht="12.75" customHeight="1" x14ac:dyDescent="0.25">
      <c r="A17" s="358" t="s">
        <v>564</v>
      </c>
      <c r="B17" s="86" t="s">
        <v>12</v>
      </c>
      <c r="C17" s="86" t="s">
        <v>441</v>
      </c>
      <c r="D17" s="359">
        <v>2.8875000000000002</v>
      </c>
      <c r="E17" s="359" t="s">
        <v>747</v>
      </c>
      <c r="F17" s="359" t="s">
        <v>734</v>
      </c>
      <c r="G17" s="359" t="s">
        <v>734</v>
      </c>
      <c r="H17" s="217">
        <v>3</v>
      </c>
      <c r="I17" s="11">
        <v>2</v>
      </c>
      <c r="J17" s="11">
        <v>2</v>
      </c>
      <c r="K17" s="11">
        <v>3</v>
      </c>
      <c r="L17" s="11">
        <v>2</v>
      </c>
      <c r="M17" s="11">
        <v>3</v>
      </c>
      <c r="N17" s="11">
        <v>3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</row>
    <row r="18" spans="1:19" s="8" customFormat="1" ht="12.75" customHeight="1" x14ac:dyDescent="0.25">
      <c r="A18" s="358" t="s">
        <v>562</v>
      </c>
      <c r="B18" s="86" t="s">
        <v>12</v>
      </c>
      <c r="C18" s="86" t="s">
        <v>364</v>
      </c>
      <c r="D18" s="359">
        <v>2.9249999999999998</v>
      </c>
      <c r="E18" s="359" t="s">
        <v>747</v>
      </c>
      <c r="F18" s="359" t="s">
        <v>734</v>
      </c>
      <c r="G18" s="359" t="s">
        <v>734</v>
      </c>
      <c r="H18" s="217">
        <v>3</v>
      </c>
      <c r="I18" s="11">
        <v>3</v>
      </c>
      <c r="J18" s="11">
        <v>2</v>
      </c>
      <c r="K18" s="11">
        <v>3</v>
      </c>
      <c r="L18" s="11">
        <v>2</v>
      </c>
      <c r="M18" s="11">
        <v>3</v>
      </c>
      <c r="N18" s="11">
        <v>3</v>
      </c>
      <c r="O18" s="11">
        <v>3</v>
      </c>
      <c r="P18" s="11">
        <v>3</v>
      </c>
      <c r="Q18" s="11">
        <v>3</v>
      </c>
      <c r="R18" s="11">
        <v>3</v>
      </c>
      <c r="S18" s="11">
        <v>3</v>
      </c>
    </row>
    <row r="19" spans="1:19" s="8" customFormat="1" ht="12.75" customHeight="1" x14ac:dyDescent="0.25">
      <c r="A19" s="358" t="s">
        <v>560</v>
      </c>
      <c r="B19" s="86" t="s">
        <v>12</v>
      </c>
      <c r="C19" s="86" t="s">
        <v>194</v>
      </c>
      <c r="D19" s="359">
        <v>2.6875</v>
      </c>
      <c r="E19" s="359" t="s">
        <v>747</v>
      </c>
      <c r="F19" s="359" t="s">
        <v>734</v>
      </c>
      <c r="G19" s="359" t="s">
        <v>734</v>
      </c>
      <c r="H19" s="217">
        <v>3</v>
      </c>
      <c r="I19" s="11">
        <v>2</v>
      </c>
      <c r="J19" s="11">
        <v>2</v>
      </c>
      <c r="K19" s="11">
        <v>3</v>
      </c>
      <c r="L19" s="11">
        <v>2</v>
      </c>
      <c r="M19" s="11">
        <v>1</v>
      </c>
      <c r="N19" s="11">
        <v>3</v>
      </c>
      <c r="O19" s="11">
        <v>3</v>
      </c>
      <c r="P19" s="11">
        <v>3</v>
      </c>
      <c r="Q19" s="11">
        <v>3</v>
      </c>
      <c r="R19" s="11">
        <v>3</v>
      </c>
      <c r="S19" s="11">
        <v>3</v>
      </c>
    </row>
    <row r="20" spans="1:19" s="8" customFormat="1" ht="12.75" customHeight="1" x14ac:dyDescent="0.25">
      <c r="A20" s="358" t="s">
        <v>646</v>
      </c>
      <c r="B20" s="86" t="s">
        <v>17</v>
      </c>
      <c r="C20" s="86" t="s">
        <v>647</v>
      </c>
      <c r="D20" s="359">
        <v>2.7</v>
      </c>
      <c r="E20" s="359" t="s">
        <v>747</v>
      </c>
      <c r="F20" s="359" t="s">
        <v>734</v>
      </c>
      <c r="G20" s="359" t="s">
        <v>734</v>
      </c>
      <c r="H20" s="217">
        <v>3</v>
      </c>
      <c r="I20" s="11">
        <v>2</v>
      </c>
      <c r="J20" s="11">
        <v>0</v>
      </c>
      <c r="K20" s="11">
        <v>2</v>
      </c>
      <c r="L20" s="11">
        <v>0</v>
      </c>
      <c r="M20" s="11">
        <v>3</v>
      </c>
      <c r="N20" s="11">
        <v>3</v>
      </c>
      <c r="O20" s="11">
        <v>3</v>
      </c>
      <c r="P20" s="11">
        <v>3</v>
      </c>
      <c r="Q20" s="11">
        <v>3</v>
      </c>
      <c r="R20" s="11">
        <v>3</v>
      </c>
      <c r="S20" s="11">
        <v>3</v>
      </c>
    </row>
    <row r="21" spans="1:19" s="8" customFormat="1" ht="12.75" customHeight="1" x14ac:dyDescent="0.25">
      <c r="A21" s="358" t="s">
        <v>557</v>
      </c>
      <c r="B21" s="86" t="s">
        <v>17</v>
      </c>
      <c r="C21" s="86" t="s">
        <v>418</v>
      </c>
      <c r="D21" s="359">
        <v>2.5249999999999999</v>
      </c>
      <c r="E21" s="359" t="s">
        <v>747</v>
      </c>
      <c r="F21" s="359" t="s">
        <v>734</v>
      </c>
      <c r="G21" s="359" t="s">
        <v>734</v>
      </c>
      <c r="H21" s="217">
        <v>3</v>
      </c>
      <c r="I21" s="11">
        <v>0</v>
      </c>
      <c r="J21" s="11">
        <v>0</v>
      </c>
      <c r="K21" s="11">
        <v>2</v>
      </c>
      <c r="L21" s="11">
        <v>0</v>
      </c>
      <c r="M21" s="11">
        <v>2</v>
      </c>
      <c r="N21" s="11">
        <v>3</v>
      </c>
      <c r="O21" s="11">
        <v>3</v>
      </c>
      <c r="P21" s="11">
        <v>3</v>
      </c>
      <c r="Q21" s="11">
        <v>3</v>
      </c>
      <c r="R21" s="11">
        <v>3</v>
      </c>
      <c r="S21" s="11">
        <v>3</v>
      </c>
    </row>
    <row r="22" spans="1:19" s="8" customFormat="1" ht="12.75" customHeight="1" x14ac:dyDescent="0.25">
      <c r="A22" s="358" t="s">
        <v>648</v>
      </c>
      <c r="B22" s="86" t="s">
        <v>17</v>
      </c>
      <c r="C22" s="86" t="s">
        <v>259</v>
      </c>
      <c r="D22" s="359">
        <v>2.6</v>
      </c>
      <c r="E22" s="359" t="s">
        <v>747</v>
      </c>
      <c r="F22" s="359" t="s">
        <v>734</v>
      </c>
      <c r="G22" s="359" t="s">
        <v>734</v>
      </c>
      <c r="H22" s="217">
        <v>3</v>
      </c>
      <c r="I22" s="11">
        <v>2</v>
      </c>
      <c r="J22" s="11">
        <v>0</v>
      </c>
      <c r="K22" s="11">
        <v>2</v>
      </c>
      <c r="L22" s="11">
        <v>0</v>
      </c>
      <c r="M22" s="11">
        <v>2</v>
      </c>
      <c r="N22" s="11">
        <v>3</v>
      </c>
      <c r="O22" s="11">
        <v>3</v>
      </c>
      <c r="P22" s="11">
        <v>3</v>
      </c>
      <c r="Q22" s="11">
        <v>3</v>
      </c>
      <c r="R22" s="11">
        <v>3</v>
      </c>
      <c r="S22" s="11">
        <v>3</v>
      </c>
    </row>
    <row r="23" spans="1:19" s="8" customFormat="1" ht="12.75" customHeight="1" x14ac:dyDescent="0.25">
      <c r="A23" s="358" t="s">
        <v>550</v>
      </c>
      <c r="B23" s="86" t="s">
        <v>71</v>
      </c>
      <c r="C23" s="86" t="s">
        <v>252</v>
      </c>
      <c r="D23" s="359">
        <v>2.3125</v>
      </c>
      <c r="E23" s="359" t="s">
        <v>747</v>
      </c>
      <c r="F23" s="359" t="s">
        <v>734</v>
      </c>
      <c r="G23" s="359" t="s">
        <v>747</v>
      </c>
      <c r="H23" s="217">
        <v>3</v>
      </c>
      <c r="I23" s="11">
        <v>3</v>
      </c>
      <c r="J23" s="11">
        <v>0</v>
      </c>
      <c r="K23" s="11">
        <v>3</v>
      </c>
      <c r="L23" s="11">
        <v>3</v>
      </c>
      <c r="M23" s="11">
        <v>1</v>
      </c>
      <c r="N23" s="11">
        <v>3</v>
      </c>
      <c r="O23" s="11">
        <v>3</v>
      </c>
      <c r="P23" s="11">
        <v>3</v>
      </c>
      <c r="Q23" s="11">
        <v>3</v>
      </c>
      <c r="R23" s="11">
        <v>0</v>
      </c>
      <c r="S23" s="11">
        <v>3</v>
      </c>
    </row>
    <row r="24" spans="1:19" s="8" customFormat="1" ht="12.75" customHeight="1" x14ac:dyDescent="0.25">
      <c r="A24" s="358" t="s">
        <v>548</v>
      </c>
      <c r="B24" s="86" t="s">
        <v>71</v>
      </c>
      <c r="C24" s="86" t="s">
        <v>537</v>
      </c>
      <c r="D24" s="359">
        <v>2.4125000000000001</v>
      </c>
      <c r="E24" s="359" t="s">
        <v>747</v>
      </c>
      <c r="F24" s="359" t="s">
        <v>734</v>
      </c>
      <c r="G24" s="359" t="s">
        <v>747</v>
      </c>
      <c r="H24" s="217">
        <v>3</v>
      </c>
      <c r="I24" s="11">
        <v>3</v>
      </c>
      <c r="J24" s="11">
        <v>0</v>
      </c>
      <c r="K24" s="11">
        <v>3</v>
      </c>
      <c r="L24" s="11">
        <v>3</v>
      </c>
      <c r="M24" s="11">
        <v>2</v>
      </c>
      <c r="N24" s="11">
        <v>3</v>
      </c>
      <c r="O24" s="11">
        <v>3</v>
      </c>
      <c r="P24" s="11">
        <v>3</v>
      </c>
      <c r="Q24" s="11">
        <v>3</v>
      </c>
      <c r="R24" s="11">
        <v>0</v>
      </c>
      <c r="S24" s="11">
        <v>3</v>
      </c>
    </row>
    <row r="25" spans="1:19" s="8" customFormat="1" ht="12.75" customHeight="1" x14ac:dyDescent="0.25">
      <c r="A25" s="358" t="s">
        <v>649</v>
      </c>
      <c r="B25" s="86" t="s">
        <v>21</v>
      </c>
      <c r="C25" s="86" t="s">
        <v>470</v>
      </c>
      <c r="D25" s="359">
        <v>2.8624999999999998</v>
      </c>
      <c r="E25" s="359" t="s">
        <v>747</v>
      </c>
      <c r="F25" s="359" t="s">
        <v>734</v>
      </c>
      <c r="G25" s="359" t="s">
        <v>734</v>
      </c>
      <c r="H25" s="217">
        <v>3</v>
      </c>
      <c r="I25" s="11">
        <v>3</v>
      </c>
      <c r="J25" s="11">
        <v>3</v>
      </c>
      <c r="K25" s="11">
        <v>2</v>
      </c>
      <c r="L25" s="11">
        <v>3</v>
      </c>
      <c r="M25" s="11">
        <v>2</v>
      </c>
      <c r="N25" s="11">
        <v>3</v>
      </c>
      <c r="O25" s="11">
        <v>3</v>
      </c>
      <c r="P25" s="11">
        <v>3</v>
      </c>
      <c r="Q25" s="11">
        <v>3</v>
      </c>
      <c r="R25" s="11">
        <v>3</v>
      </c>
      <c r="S25" s="11">
        <v>3</v>
      </c>
    </row>
    <row r="26" spans="1:19" s="8" customFormat="1" ht="12.75" customHeight="1" x14ac:dyDescent="0.25">
      <c r="A26" s="358" t="s">
        <v>541</v>
      </c>
      <c r="B26" s="86" t="s">
        <v>8</v>
      </c>
      <c r="C26" s="86" t="s">
        <v>505</v>
      </c>
      <c r="D26" s="359">
        <v>2.9249999999999998</v>
      </c>
      <c r="E26" s="359" t="s">
        <v>747</v>
      </c>
      <c r="F26" s="359" t="s">
        <v>734</v>
      </c>
      <c r="G26" s="359" t="s">
        <v>734</v>
      </c>
      <c r="H26" s="217">
        <v>3</v>
      </c>
      <c r="I26" s="11">
        <v>3</v>
      </c>
      <c r="J26" s="11">
        <v>2</v>
      </c>
      <c r="K26" s="11">
        <v>3</v>
      </c>
      <c r="L26" s="11">
        <v>2</v>
      </c>
      <c r="M26" s="11">
        <v>3</v>
      </c>
      <c r="N26" s="11">
        <v>3</v>
      </c>
      <c r="O26" s="11">
        <v>3</v>
      </c>
      <c r="P26" s="11">
        <v>3</v>
      </c>
      <c r="Q26" s="11">
        <v>3</v>
      </c>
      <c r="R26" s="11">
        <v>3</v>
      </c>
      <c r="S26" s="11">
        <v>3</v>
      </c>
    </row>
    <row r="27" spans="1:19" s="8" customFormat="1" ht="12.75" customHeight="1" x14ac:dyDescent="0.25">
      <c r="A27" s="358" t="s">
        <v>539</v>
      </c>
      <c r="B27" s="86" t="s">
        <v>8</v>
      </c>
      <c r="C27" s="86" t="s">
        <v>198</v>
      </c>
      <c r="D27" s="359">
        <v>2.9249999999999998</v>
      </c>
      <c r="E27" s="359" t="s">
        <v>747</v>
      </c>
      <c r="F27" s="359" t="s">
        <v>734</v>
      </c>
      <c r="G27" s="359" t="s">
        <v>734</v>
      </c>
      <c r="H27" s="217">
        <v>3</v>
      </c>
      <c r="I27" s="11">
        <v>3</v>
      </c>
      <c r="J27" s="11">
        <v>2</v>
      </c>
      <c r="K27" s="11">
        <v>3</v>
      </c>
      <c r="L27" s="11">
        <v>2</v>
      </c>
      <c r="M27" s="11">
        <v>3</v>
      </c>
      <c r="N27" s="11">
        <v>3</v>
      </c>
      <c r="O27" s="11">
        <v>3</v>
      </c>
      <c r="P27" s="11">
        <v>3</v>
      </c>
      <c r="Q27" s="11">
        <v>3</v>
      </c>
      <c r="R27" s="11">
        <v>3</v>
      </c>
      <c r="S27" s="11">
        <v>3</v>
      </c>
    </row>
    <row r="28" spans="1:19" s="8" customFormat="1" ht="12.75" customHeight="1" x14ac:dyDescent="0.25">
      <c r="A28" s="358" t="s">
        <v>650</v>
      </c>
      <c r="B28" s="86" t="s">
        <v>8</v>
      </c>
      <c r="C28" s="86" t="s">
        <v>334</v>
      </c>
      <c r="D28" s="359">
        <v>2.85</v>
      </c>
      <c r="E28" s="359" t="s">
        <v>747</v>
      </c>
      <c r="F28" s="359" t="s">
        <v>734</v>
      </c>
      <c r="G28" s="359" t="s">
        <v>734</v>
      </c>
      <c r="H28" s="217">
        <v>3</v>
      </c>
      <c r="I28" s="11">
        <v>1</v>
      </c>
      <c r="J28" s="11">
        <v>2</v>
      </c>
      <c r="K28" s="11">
        <v>3</v>
      </c>
      <c r="L28" s="11">
        <v>2</v>
      </c>
      <c r="M28" s="11">
        <v>3</v>
      </c>
      <c r="N28" s="11">
        <v>3</v>
      </c>
      <c r="O28" s="11">
        <v>3</v>
      </c>
      <c r="P28" s="11">
        <v>3</v>
      </c>
      <c r="Q28" s="11">
        <v>3</v>
      </c>
      <c r="R28" s="11">
        <v>3</v>
      </c>
      <c r="S28" s="11">
        <v>3</v>
      </c>
    </row>
    <row r="29" spans="1:19" s="8" customFormat="1" ht="12.75" customHeight="1" x14ac:dyDescent="0.25">
      <c r="A29" s="8" t="s">
        <v>661</v>
      </c>
    </row>
    <row r="30" spans="1:19" s="8" customFormat="1" ht="12.75" customHeight="1" x14ac:dyDescent="0.25">
      <c r="A30" s="8" t="s">
        <v>665</v>
      </c>
    </row>
    <row r="31" spans="1:19" s="8" customFormat="1" ht="12.75" customHeight="1" x14ac:dyDescent="0.25">
      <c r="A31" s="91" t="s">
        <v>686</v>
      </c>
    </row>
    <row r="32" spans="1:19" s="8" customFormat="1" ht="12.75" customHeight="1" x14ac:dyDescent="0.25">
      <c r="A32" s="8" t="s">
        <v>687</v>
      </c>
    </row>
    <row r="33" spans="1:19" s="8" customFormat="1" ht="12.75" customHeight="1" x14ac:dyDescent="0.25">
      <c r="A33" s="8" t="s">
        <v>688</v>
      </c>
    </row>
    <row r="34" spans="1:19" s="8" customFormat="1" ht="12.75" customHeight="1" x14ac:dyDescent="0.25">
      <c r="A34" s="8" t="s">
        <v>662</v>
      </c>
    </row>
    <row r="35" spans="1:19" s="8" customFormat="1" ht="12.75" customHeight="1" x14ac:dyDescent="0.25">
      <c r="H35" s="92" t="s">
        <v>634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</row>
    <row r="36" spans="1:19" s="8" customFormat="1" ht="12.75" customHeight="1" x14ac:dyDescent="0.25">
      <c r="H36" s="92" t="s">
        <v>631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</row>
    <row r="37" spans="1:19" s="8" customFormat="1" ht="12.75" customHeight="1" x14ac:dyDescent="0.25">
      <c r="H37" s="92" t="s">
        <v>632</v>
      </c>
      <c r="I37" s="94"/>
      <c r="J37" s="94"/>
      <c r="K37" s="94"/>
      <c r="L37" s="94"/>
      <c r="M37" s="94"/>
      <c r="N37" s="94"/>
      <c r="O37" s="94"/>
      <c r="P37" s="94"/>
      <c r="Q37" s="95"/>
      <c r="R37" s="93"/>
      <c r="S37" s="93"/>
    </row>
    <row r="38" spans="1:19" s="8" customFormat="1" ht="12.75" customHeight="1" x14ac:dyDescent="0.25">
      <c r="H38" s="92" t="s">
        <v>633</v>
      </c>
      <c r="I38" s="94"/>
      <c r="J38" s="94"/>
      <c r="K38" s="94"/>
      <c r="L38" s="94"/>
      <c r="M38" s="94"/>
      <c r="N38" s="94"/>
      <c r="O38" s="94"/>
      <c r="P38" s="94"/>
      <c r="Q38" s="95"/>
      <c r="R38" s="93"/>
      <c r="S38" s="93"/>
    </row>
    <row r="39" spans="1:19" s="8" customFormat="1" ht="12.75" customHeight="1" x14ac:dyDescent="0.25"/>
    <row r="40" spans="1:19" s="8" customFormat="1" ht="12.75" customHeight="1" x14ac:dyDescent="0.25"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</row>
    <row r="41" spans="1:19" s="8" customFormat="1" ht="12.75" customHeight="1" x14ac:dyDescent="0.25"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</row>
    <row r="42" spans="1:19" s="8" customFormat="1" ht="12.75" customHeight="1" x14ac:dyDescent="0.25">
      <c r="I42" s="87"/>
      <c r="J42" s="87"/>
      <c r="K42" s="87"/>
      <c r="L42" s="87"/>
      <c r="M42" s="87"/>
      <c r="N42" s="87"/>
      <c r="O42" s="87"/>
      <c r="P42" s="87"/>
      <c r="Q42" s="85"/>
      <c r="R42" s="83"/>
      <c r="S42" s="83"/>
    </row>
    <row r="43" spans="1:19" s="8" customFormat="1" ht="12.75" customHeight="1" x14ac:dyDescent="0.25">
      <c r="I43" s="87"/>
      <c r="J43" s="87"/>
      <c r="K43" s="87"/>
      <c r="L43" s="87"/>
      <c r="M43" s="87"/>
      <c r="N43" s="87"/>
      <c r="O43" s="87"/>
      <c r="P43" s="87"/>
      <c r="Q43" s="85"/>
      <c r="R43" s="83"/>
      <c r="S43" s="83"/>
    </row>
    <row r="44" spans="1:19" s="8" customFormat="1" ht="12.75" customHeight="1" x14ac:dyDescent="0.25"/>
    <row r="45" spans="1:19" s="8" customFormat="1" ht="12.75" customHeight="1" x14ac:dyDescent="0.25"/>
    <row r="46" spans="1:19" s="8" customFormat="1" ht="12.75" customHeight="1" x14ac:dyDescent="0.25"/>
    <row r="47" spans="1:19" s="8" customFormat="1" ht="12.75" customHeight="1" x14ac:dyDescent="0.25"/>
    <row r="48" spans="1:19" s="8" customFormat="1" ht="12.75" customHeight="1" x14ac:dyDescent="0.25"/>
    <row r="49" s="8" customFormat="1" ht="12.75" customHeight="1" x14ac:dyDescent="0.25"/>
    <row r="50" s="8" customFormat="1" ht="12.75" customHeight="1" x14ac:dyDescent="0.25"/>
    <row r="51" s="8" customFormat="1" ht="12.75" customHeight="1" x14ac:dyDescent="0.25"/>
    <row r="52" s="8" customFormat="1" ht="12.75" customHeight="1" x14ac:dyDescent="0.25"/>
    <row r="53" s="8" customFormat="1" ht="12.75" customHeight="1" x14ac:dyDescent="0.25"/>
    <row r="54" s="8" customFormat="1" ht="12.75" customHeight="1" x14ac:dyDescent="0.25"/>
    <row r="55" s="8" customFormat="1" ht="12.75" customHeight="1" x14ac:dyDescent="0.25"/>
    <row r="56" s="8" customFormat="1" ht="12.75" customHeight="1" x14ac:dyDescent="0.25"/>
    <row r="57" s="8" customFormat="1" ht="12.75" customHeight="1" x14ac:dyDescent="0.25"/>
    <row r="58" s="8" customFormat="1" ht="12.75" customHeight="1" x14ac:dyDescent="0.25"/>
    <row r="59" s="8" customFormat="1" ht="12.75" customHeight="1" x14ac:dyDescent="0.25"/>
    <row r="60" s="8" customFormat="1" ht="12.75" customHeight="1" x14ac:dyDescent="0.25"/>
    <row r="61" s="8" customFormat="1" ht="12.75" customHeight="1" x14ac:dyDescent="0.25"/>
    <row r="62" s="8" customFormat="1" ht="12.75" customHeight="1" x14ac:dyDescent="0.25"/>
    <row r="63" s="8" customFormat="1" ht="12.75" customHeight="1" x14ac:dyDescent="0.25"/>
    <row r="64" s="8" customFormat="1" ht="12.75" customHeight="1" x14ac:dyDescent="0.25"/>
    <row r="65" s="8" customFormat="1" ht="12.75" customHeight="1" x14ac:dyDescent="0.25"/>
    <row r="66" s="8" customFormat="1" ht="12.75" customHeight="1" x14ac:dyDescent="0.25"/>
    <row r="67" s="8" customFormat="1" ht="12.75" customHeight="1" x14ac:dyDescent="0.25"/>
    <row r="68" s="8" customFormat="1" ht="12.75" customHeight="1" x14ac:dyDescent="0.25"/>
    <row r="69" s="8" customFormat="1" ht="12.75" customHeight="1" x14ac:dyDescent="0.25"/>
    <row r="70" s="8" customFormat="1" ht="12.75" customHeight="1" x14ac:dyDescent="0.25"/>
    <row r="71" s="8" customFormat="1" ht="12.75" customHeight="1" x14ac:dyDescent="0.25"/>
    <row r="72" s="8" customFormat="1" ht="12.75" customHeight="1" x14ac:dyDescent="0.25"/>
    <row r="73" s="8" customFormat="1" ht="12.75" customHeight="1" x14ac:dyDescent="0.25"/>
    <row r="74" s="8" customFormat="1" ht="12.75" customHeight="1" x14ac:dyDescent="0.25"/>
    <row r="75" s="8" customFormat="1" ht="12.75" customHeight="1" x14ac:dyDescent="0.25"/>
    <row r="76" s="8" customFormat="1" ht="12.75" customHeight="1" x14ac:dyDescent="0.25"/>
    <row r="77" s="8" customFormat="1" ht="12.75" customHeight="1" x14ac:dyDescent="0.25"/>
    <row r="78" s="8" customFormat="1" ht="12.75" customHeight="1" x14ac:dyDescent="0.25"/>
    <row r="79" s="8" customFormat="1" ht="12.75" customHeight="1" x14ac:dyDescent="0.25"/>
    <row r="80" s="8" customFormat="1" ht="12.75" customHeight="1" x14ac:dyDescent="0.25"/>
    <row r="81" s="8" customFormat="1" ht="12.75" customHeight="1" x14ac:dyDescent="0.25"/>
    <row r="82" s="8" customFormat="1" ht="12.75" customHeight="1" x14ac:dyDescent="0.25"/>
    <row r="83" s="8" customFormat="1" ht="12.75" customHeight="1" x14ac:dyDescent="0.25"/>
    <row r="84" s="8" customFormat="1" ht="12.75" customHeight="1" x14ac:dyDescent="0.25"/>
    <row r="85" s="8" customFormat="1" ht="12.75" customHeight="1" x14ac:dyDescent="0.25"/>
    <row r="86" s="8" customFormat="1" ht="12.75" customHeight="1" x14ac:dyDescent="0.25"/>
    <row r="87" s="8" customFormat="1" ht="12.75" customHeight="1" x14ac:dyDescent="0.25"/>
    <row r="88" s="8" customFormat="1" ht="12.75" customHeight="1" x14ac:dyDescent="0.25"/>
    <row r="89" s="8" customFormat="1" ht="12.75" customHeight="1" x14ac:dyDescent="0.25"/>
    <row r="90" s="8" customFormat="1" ht="12.75" customHeight="1" x14ac:dyDescent="0.25"/>
    <row r="91" s="8" customFormat="1" ht="12.75" customHeight="1" x14ac:dyDescent="0.25"/>
    <row r="92" s="8" customFormat="1" ht="12.75" customHeight="1" x14ac:dyDescent="0.25"/>
    <row r="93" s="8" customFormat="1" ht="12.75" customHeight="1" x14ac:dyDescent="0.25"/>
    <row r="94" s="8" customFormat="1" ht="12.75" customHeight="1" x14ac:dyDescent="0.25"/>
    <row r="95" s="8" customFormat="1" ht="12.75" customHeight="1" x14ac:dyDescent="0.25"/>
    <row r="96" s="8" customFormat="1" ht="12.75" customHeight="1" x14ac:dyDescent="0.25"/>
    <row r="97" s="8" customFormat="1" ht="12.75" customHeight="1" x14ac:dyDescent="0.25"/>
    <row r="98" s="8" customFormat="1" ht="12.75" customHeight="1" x14ac:dyDescent="0.25"/>
    <row r="99" s="8" customFormat="1" ht="12.75" customHeight="1" x14ac:dyDescent="0.25"/>
    <row r="100" s="8" customFormat="1" ht="12.75" customHeight="1" x14ac:dyDescent="0.25"/>
    <row r="101" s="8" customFormat="1" ht="12.75" customHeight="1" x14ac:dyDescent="0.25"/>
    <row r="102" s="8" customFormat="1" ht="12.75" customHeight="1" x14ac:dyDescent="0.25"/>
    <row r="103" s="8" customFormat="1" ht="12.75" customHeight="1" x14ac:dyDescent="0.25"/>
    <row r="104" s="8" customFormat="1" ht="12.75" customHeight="1" x14ac:dyDescent="0.25"/>
    <row r="105" s="8" customFormat="1" ht="12.75" customHeight="1" x14ac:dyDescent="0.25"/>
    <row r="106" s="8" customFormat="1" ht="12.75" customHeight="1" x14ac:dyDescent="0.25"/>
    <row r="107" s="8" customFormat="1" ht="12.75" customHeight="1" x14ac:dyDescent="0.25"/>
    <row r="108" s="8" customFormat="1" ht="12.75" customHeight="1" x14ac:dyDescent="0.25"/>
    <row r="109" s="8" customFormat="1" ht="12.75" customHeight="1" x14ac:dyDescent="0.25"/>
    <row r="110" s="8" customFormat="1" ht="12.75" customHeight="1" x14ac:dyDescent="0.25"/>
    <row r="111" s="8" customFormat="1" ht="12.75" customHeight="1" x14ac:dyDescent="0.25"/>
    <row r="112" s="8" customFormat="1" ht="12.75" customHeight="1" x14ac:dyDescent="0.25"/>
    <row r="113" s="8" customFormat="1" ht="12.75" customHeight="1" x14ac:dyDescent="0.25"/>
    <row r="114" s="8" customFormat="1" ht="12.75" customHeight="1" x14ac:dyDescent="0.25"/>
    <row r="115" s="8" customFormat="1" ht="12.75" customHeight="1" x14ac:dyDescent="0.25"/>
    <row r="116" s="8" customFormat="1" ht="12.75" customHeight="1" x14ac:dyDescent="0.25"/>
    <row r="117" s="8" customFormat="1" ht="12.75" customHeight="1" x14ac:dyDescent="0.25"/>
    <row r="118" s="8" customFormat="1" ht="12.75" customHeight="1" x14ac:dyDescent="0.25"/>
    <row r="119" s="8" customFormat="1" ht="12.75" customHeight="1" x14ac:dyDescent="0.25"/>
    <row r="120" s="8" customFormat="1" ht="12.75" customHeight="1" x14ac:dyDescent="0.25"/>
    <row r="121" s="8" customFormat="1" ht="12.75" customHeight="1" x14ac:dyDescent="0.25"/>
    <row r="122" s="8" customFormat="1" ht="12.75" customHeight="1" x14ac:dyDescent="0.25"/>
    <row r="123" s="8" customFormat="1" ht="12.75" customHeight="1" x14ac:dyDescent="0.25"/>
    <row r="124" s="8" customFormat="1" ht="12.75" customHeight="1" x14ac:dyDescent="0.25"/>
    <row r="125" s="8" customFormat="1" ht="12.75" customHeight="1" x14ac:dyDescent="0.25"/>
    <row r="126" s="8" customFormat="1" ht="12.75" customHeight="1" x14ac:dyDescent="0.25"/>
    <row r="127" s="8" customFormat="1" ht="12.75" customHeight="1" x14ac:dyDescent="0.25"/>
    <row r="128" s="8" customFormat="1" ht="12.75" customHeight="1" x14ac:dyDescent="0.25"/>
    <row r="129" s="8" customFormat="1" ht="12.75" customHeight="1" x14ac:dyDescent="0.25"/>
    <row r="130" s="8" customFormat="1" ht="12.75" customHeight="1" x14ac:dyDescent="0.25"/>
    <row r="131" s="8" customFormat="1" ht="12.75" customHeight="1" x14ac:dyDescent="0.25"/>
    <row r="132" s="8" customFormat="1" ht="12.75" customHeight="1" x14ac:dyDescent="0.25"/>
    <row r="133" s="8" customFormat="1" ht="12.75" customHeight="1" x14ac:dyDescent="0.25"/>
    <row r="134" s="8" customFormat="1" ht="12.75" customHeight="1" x14ac:dyDescent="0.25"/>
    <row r="135" s="8" customFormat="1" ht="12.75" customHeight="1" x14ac:dyDescent="0.25"/>
    <row r="136" s="8" customFormat="1" ht="12.75" customHeight="1" x14ac:dyDescent="0.25"/>
    <row r="137" s="8" customFormat="1" ht="12.75" customHeight="1" x14ac:dyDescent="0.25"/>
    <row r="138" s="8" customFormat="1" ht="12.75" customHeight="1" x14ac:dyDescent="0.25"/>
    <row r="139" s="8" customFormat="1" ht="12.75" customHeight="1" x14ac:dyDescent="0.25"/>
    <row r="140" s="8" customFormat="1" ht="12.75" customHeight="1" x14ac:dyDescent="0.25"/>
    <row r="141" s="8" customFormat="1" ht="12.75" customHeight="1" x14ac:dyDescent="0.25"/>
    <row r="142" s="8" customFormat="1" ht="12.75" customHeight="1" x14ac:dyDescent="0.25"/>
    <row r="143" s="8" customFormat="1" ht="12.75" customHeight="1" x14ac:dyDescent="0.25"/>
    <row r="144" s="8" customFormat="1" ht="12.75" customHeight="1" x14ac:dyDescent="0.25"/>
    <row r="145" s="8" customFormat="1" ht="12.75" customHeight="1" x14ac:dyDescent="0.25"/>
    <row r="146" s="8" customFormat="1" ht="12.75" customHeight="1" x14ac:dyDescent="0.25"/>
    <row r="147" s="8" customFormat="1" ht="12.75" customHeight="1" x14ac:dyDescent="0.25"/>
    <row r="148" s="8" customFormat="1" ht="12.75" customHeight="1" x14ac:dyDescent="0.25"/>
    <row r="149" s="8" customFormat="1" ht="12.75" customHeight="1" x14ac:dyDescent="0.25"/>
    <row r="150" s="8" customFormat="1" ht="12.75" customHeight="1" x14ac:dyDescent="0.25"/>
    <row r="151" s="8" customFormat="1" ht="12.75" customHeight="1" x14ac:dyDescent="0.25"/>
    <row r="152" s="8" customFormat="1" ht="12.75" customHeight="1" x14ac:dyDescent="0.25"/>
    <row r="153" s="8" customFormat="1" ht="12.75" customHeight="1" x14ac:dyDescent="0.25"/>
    <row r="154" s="8" customFormat="1" ht="12.75" customHeight="1" x14ac:dyDescent="0.25"/>
    <row r="155" s="8" customFormat="1" ht="12.75" customHeight="1" x14ac:dyDescent="0.25"/>
    <row r="156" s="8" customFormat="1" ht="12.75" customHeight="1" x14ac:dyDescent="0.25"/>
    <row r="157" s="8" customFormat="1" ht="12.75" customHeight="1" x14ac:dyDescent="0.25"/>
    <row r="158" s="8" customFormat="1" ht="12.75" customHeight="1" x14ac:dyDescent="0.25"/>
    <row r="159" s="18" customFormat="1" ht="12.75" customHeight="1" x14ac:dyDescent="0.25"/>
    <row r="160" s="18" customFormat="1" ht="12.75" customHeight="1" x14ac:dyDescent="0.25"/>
    <row r="161" s="8" customFormat="1" ht="12.75" customHeight="1" x14ac:dyDescent="0.25"/>
    <row r="162" s="8" customFormat="1" ht="12.75" customHeight="1" x14ac:dyDescent="0.25"/>
    <row r="163" s="8" customFormat="1" ht="12.75" customHeight="1" x14ac:dyDescent="0.25"/>
    <row r="164" s="8" customFormat="1" ht="12.75" customHeight="1" x14ac:dyDescent="0.25"/>
    <row r="165" s="8" customFormat="1" ht="12.75" customHeight="1" x14ac:dyDescent="0.25"/>
    <row r="166" s="8" customFormat="1" ht="12.75" customHeight="1" x14ac:dyDescent="0.25"/>
    <row r="167" s="8" customFormat="1" ht="12.75" customHeight="1" x14ac:dyDescent="0.25"/>
    <row r="168" s="8" customFormat="1" ht="12.75" customHeight="1" x14ac:dyDescent="0.25"/>
    <row r="169" s="8" customFormat="1" ht="12.75" customHeight="1" x14ac:dyDescent="0.25"/>
    <row r="170" s="8" customFormat="1" ht="12.75" customHeight="1" x14ac:dyDescent="0.25"/>
    <row r="171" s="8" customFormat="1" ht="12.75" customHeight="1" x14ac:dyDescent="0.25"/>
    <row r="172" s="8" customFormat="1" ht="12.75" customHeight="1" x14ac:dyDescent="0.25"/>
    <row r="173" s="8" customFormat="1" ht="12.75" customHeight="1" x14ac:dyDescent="0.25"/>
    <row r="174" s="8" customFormat="1" ht="12.75" customHeight="1" x14ac:dyDescent="0.25"/>
    <row r="175" s="8" customFormat="1" ht="12.75" customHeight="1" x14ac:dyDescent="0.25"/>
    <row r="176" s="8" customFormat="1" ht="12.75" customHeight="1" x14ac:dyDescent="0.25"/>
    <row r="177" s="8" customFormat="1" ht="12.75" customHeight="1" x14ac:dyDescent="0.25"/>
    <row r="178" s="8" customFormat="1" ht="12.75" customHeight="1" x14ac:dyDescent="0.25"/>
    <row r="179" s="8" customFormat="1" ht="12.75" customHeight="1" x14ac:dyDescent="0.25"/>
    <row r="180" s="8" customFormat="1" ht="12.75" customHeight="1" x14ac:dyDescent="0.25"/>
    <row r="181" s="8" customFormat="1" ht="12.75" customHeight="1" x14ac:dyDescent="0.25"/>
    <row r="182" s="8" customFormat="1" ht="12.75" customHeight="1" x14ac:dyDescent="0.25"/>
    <row r="183" s="8" customFormat="1" ht="12.75" customHeight="1" x14ac:dyDescent="0.25"/>
    <row r="184" s="8" customFormat="1" ht="12.75" customHeight="1" x14ac:dyDescent="0.25"/>
    <row r="185" s="8" customFormat="1" ht="12.75" customHeight="1" x14ac:dyDescent="0.25"/>
    <row r="186" s="8" customFormat="1" ht="12.75" customHeight="1" x14ac:dyDescent="0.25"/>
    <row r="187" s="8" customFormat="1" ht="12.75" customHeight="1" x14ac:dyDescent="0.25"/>
    <row r="188" s="8" customFormat="1" ht="12.75" customHeight="1" x14ac:dyDescent="0.25"/>
    <row r="189" s="8" customFormat="1" ht="12.75" customHeight="1" x14ac:dyDescent="0.25"/>
    <row r="190" s="8" customFormat="1" ht="12.75" customHeight="1" x14ac:dyDescent="0.25"/>
    <row r="191" s="8" customFormat="1" ht="12.75" customHeight="1" x14ac:dyDescent="0.25"/>
    <row r="192" s="8" customFormat="1" ht="12.75" customHeight="1" x14ac:dyDescent="0.25"/>
    <row r="193" s="8" customFormat="1" ht="12.75" customHeight="1" x14ac:dyDescent="0.25"/>
    <row r="194" s="8" customFormat="1" ht="12.75" customHeight="1" x14ac:dyDescent="0.25"/>
    <row r="195" s="8" customFormat="1" ht="12.75" customHeight="1" x14ac:dyDescent="0.25"/>
    <row r="196" s="8" customFormat="1" ht="12.75" customHeight="1" x14ac:dyDescent="0.25"/>
    <row r="197" s="8" customFormat="1" ht="12.75" customHeight="1" x14ac:dyDescent="0.25"/>
    <row r="198" s="8" customFormat="1" ht="12.75" customHeight="1" x14ac:dyDescent="0.25"/>
    <row r="199" s="8" customFormat="1" ht="12.75" customHeight="1" x14ac:dyDescent="0.25"/>
    <row r="200" s="8" customFormat="1" ht="12.75" customHeight="1" x14ac:dyDescent="0.25"/>
    <row r="201" s="8" customFormat="1" ht="12.75" customHeight="1" x14ac:dyDescent="0.25"/>
    <row r="202" s="8" customFormat="1" ht="12.75" customHeight="1" x14ac:dyDescent="0.25"/>
    <row r="203" s="8" customFormat="1" ht="12.75" customHeight="1" x14ac:dyDescent="0.25"/>
    <row r="204" s="8" customFormat="1" ht="12.75" customHeight="1" x14ac:dyDescent="0.25"/>
    <row r="205" s="8" customFormat="1" ht="12.75" customHeight="1" x14ac:dyDescent="0.25"/>
    <row r="206" s="8" customFormat="1" ht="12.75" customHeight="1" x14ac:dyDescent="0.25"/>
    <row r="207" s="8" customFormat="1" ht="12.75" customHeight="1" x14ac:dyDescent="0.25"/>
    <row r="208" s="8" customFormat="1" ht="12.75" customHeight="1" x14ac:dyDescent="0.25"/>
    <row r="209" s="8" customFormat="1" ht="12.75" customHeight="1" x14ac:dyDescent="0.25"/>
    <row r="210" s="8" customFormat="1" ht="12.75" customHeight="1" x14ac:dyDescent="0.25"/>
    <row r="211" s="8" customFormat="1" ht="12.75" customHeight="1" x14ac:dyDescent="0.25"/>
    <row r="212" s="8" customFormat="1" ht="12.75" customHeight="1" x14ac:dyDescent="0.25"/>
    <row r="213" s="8" customFormat="1" ht="12.75" customHeight="1" x14ac:dyDescent="0.25"/>
    <row r="214" s="8" customFormat="1" ht="12.75" customHeight="1" x14ac:dyDescent="0.25"/>
    <row r="215" s="8" customFormat="1" ht="12.75" customHeight="1" x14ac:dyDescent="0.25"/>
    <row r="216" s="8" customFormat="1" ht="12.75" customHeight="1" x14ac:dyDescent="0.25"/>
    <row r="217" s="8" customFormat="1" ht="12.75" customHeight="1" x14ac:dyDescent="0.25"/>
    <row r="218" s="8" customFormat="1" ht="12.75" customHeight="1" x14ac:dyDescent="0.25"/>
    <row r="219" s="8" customFormat="1" ht="12.75" customHeight="1" x14ac:dyDescent="0.25"/>
    <row r="220" s="8" customFormat="1" ht="12.75" customHeight="1" x14ac:dyDescent="0.25"/>
    <row r="221" s="8" customFormat="1" ht="12.75" customHeight="1" x14ac:dyDescent="0.25"/>
    <row r="222" s="8" customFormat="1" ht="12.75" customHeight="1" x14ac:dyDescent="0.25"/>
    <row r="223" s="8" customFormat="1" ht="12.75" customHeight="1" x14ac:dyDescent="0.25"/>
    <row r="224" s="8" customFormat="1" ht="12.75" customHeight="1" x14ac:dyDescent="0.25"/>
    <row r="225" s="8" customFormat="1" ht="12.75" customHeight="1" x14ac:dyDescent="0.25"/>
    <row r="226" s="8" customFormat="1" ht="12.75" customHeight="1" x14ac:dyDescent="0.25"/>
    <row r="227" s="8" customFormat="1" ht="12.75" customHeight="1" x14ac:dyDescent="0.25"/>
    <row r="228" s="8" customFormat="1" ht="12.75" customHeight="1" x14ac:dyDescent="0.25"/>
    <row r="229" s="8" customFormat="1" ht="12.75" customHeight="1" x14ac:dyDescent="0.25"/>
    <row r="230" s="8" customFormat="1" ht="12.75" customHeight="1" x14ac:dyDescent="0.25"/>
    <row r="231" s="8" customFormat="1" ht="12.75" customHeight="1" x14ac:dyDescent="0.25"/>
    <row r="232" s="8" customFormat="1" ht="12.75" customHeight="1" x14ac:dyDescent="0.25"/>
    <row r="233" s="8" customFormat="1" ht="12.75" customHeight="1" x14ac:dyDescent="0.25"/>
    <row r="234" s="8" customFormat="1" ht="12.75" customHeight="1" x14ac:dyDescent="0.25"/>
    <row r="235" s="8" customFormat="1" ht="12.75" customHeight="1" x14ac:dyDescent="0.25"/>
    <row r="236" s="8" customFormat="1" ht="12.75" customHeight="1" x14ac:dyDescent="0.25"/>
    <row r="237" s="8" customFormat="1" ht="12.75" customHeight="1" x14ac:dyDescent="0.25"/>
    <row r="238" s="8" customFormat="1" ht="12.75" customHeight="1" x14ac:dyDescent="0.25"/>
    <row r="239" s="8" customFormat="1" ht="12.75" customHeight="1" x14ac:dyDescent="0.25"/>
    <row r="240" s="8" customFormat="1" ht="12.75" customHeight="1" x14ac:dyDescent="0.25"/>
    <row r="241" s="8" customFormat="1" ht="12.75" customHeight="1" x14ac:dyDescent="0.25"/>
    <row r="242" s="8" customFormat="1" ht="12.75" customHeight="1" x14ac:dyDescent="0.25"/>
    <row r="243" s="8" customFormat="1" ht="12.75" customHeight="1" x14ac:dyDescent="0.25"/>
    <row r="244" s="8" customFormat="1" ht="12.75" customHeight="1" x14ac:dyDescent="0.25"/>
    <row r="245" s="8" customFormat="1" ht="12.75" customHeight="1" x14ac:dyDescent="0.25"/>
    <row r="246" s="8" customFormat="1" ht="12.75" customHeight="1" x14ac:dyDescent="0.25"/>
    <row r="247" s="8" customFormat="1" ht="12.75" customHeight="1" x14ac:dyDescent="0.25"/>
    <row r="248" s="8" customFormat="1" ht="12.75" customHeight="1" x14ac:dyDescent="0.25"/>
    <row r="249" s="8" customFormat="1" ht="12.75" customHeight="1" x14ac:dyDescent="0.25"/>
    <row r="250" s="8" customFormat="1" ht="12.75" customHeight="1" x14ac:dyDescent="0.25"/>
    <row r="251" s="8" customFormat="1" ht="12.75" customHeight="1" x14ac:dyDescent="0.25"/>
    <row r="252" s="8" customFormat="1" ht="12.75" customHeight="1" x14ac:dyDescent="0.25"/>
    <row r="253" s="8" customFormat="1" ht="12.75" customHeight="1" x14ac:dyDescent="0.25"/>
    <row r="254" s="8" customFormat="1" ht="12.75" customHeight="1" x14ac:dyDescent="0.25"/>
    <row r="255" s="8" customFormat="1" ht="12.75" customHeight="1" x14ac:dyDescent="0.25"/>
    <row r="256" s="8" customFormat="1" ht="12.75" customHeight="1" x14ac:dyDescent="0.25"/>
    <row r="257" s="8" customFormat="1" ht="12.75" customHeight="1" x14ac:dyDescent="0.25"/>
    <row r="258" s="8" customFormat="1" ht="12.75" customHeight="1" x14ac:dyDescent="0.25"/>
    <row r="259" s="8" customFormat="1" ht="12.75" customHeight="1" x14ac:dyDescent="0.25"/>
    <row r="260" s="8" customFormat="1" ht="12.75" customHeight="1" x14ac:dyDescent="0.25"/>
    <row r="261" s="8" customFormat="1" ht="12.75" customHeight="1" x14ac:dyDescent="0.25"/>
    <row r="262" s="8" customFormat="1" ht="12.75" customHeight="1" x14ac:dyDescent="0.25"/>
    <row r="263" s="8" customFormat="1" ht="12.75" customHeight="1" x14ac:dyDescent="0.25"/>
    <row r="264" s="8" customFormat="1" ht="12.75" customHeight="1" x14ac:dyDescent="0.25"/>
    <row r="265" s="8" customFormat="1" ht="12.75" customHeight="1" x14ac:dyDescent="0.25"/>
    <row r="266" s="8" customFormat="1" ht="12.75" customHeight="1" x14ac:dyDescent="0.25"/>
    <row r="267" s="8" customFormat="1" ht="12.75" customHeight="1" x14ac:dyDescent="0.25"/>
    <row r="268" s="8" customFormat="1" ht="12.75" customHeight="1" x14ac:dyDescent="0.25"/>
    <row r="269" s="8" customFormat="1" ht="12.75" customHeight="1" x14ac:dyDescent="0.25"/>
    <row r="270" s="8" customFormat="1" ht="12.75" customHeight="1" x14ac:dyDescent="0.25"/>
    <row r="271" s="8" customFormat="1" ht="12.75" customHeight="1" x14ac:dyDescent="0.25"/>
    <row r="272" s="8" customFormat="1" ht="12.75" customHeight="1" x14ac:dyDescent="0.25"/>
    <row r="273" s="8" customFormat="1" ht="12.75" customHeight="1" x14ac:dyDescent="0.25"/>
    <row r="274" s="8" customFormat="1" ht="12.75" customHeight="1" x14ac:dyDescent="0.25"/>
    <row r="275" s="8" customFormat="1" ht="12.75" customHeight="1" x14ac:dyDescent="0.25"/>
    <row r="276" s="8" customFormat="1" ht="12.75" customHeight="1" x14ac:dyDescent="0.25"/>
    <row r="277" s="8" customFormat="1" ht="12.75" customHeight="1" x14ac:dyDescent="0.25"/>
    <row r="278" s="8" customFormat="1" ht="12.75" customHeight="1" x14ac:dyDescent="0.25"/>
    <row r="279" s="8" customFormat="1" ht="12.75" customHeight="1" x14ac:dyDescent="0.25"/>
    <row r="280" s="8" customFormat="1" ht="12.75" customHeight="1" x14ac:dyDescent="0.25"/>
    <row r="281" s="8" customFormat="1" ht="12.75" customHeight="1" x14ac:dyDescent="0.25"/>
    <row r="282" s="8" customFormat="1" ht="12.75" customHeight="1" x14ac:dyDescent="0.25"/>
    <row r="283" s="8" customFormat="1" ht="12.75" customHeight="1" x14ac:dyDescent="0.25"/>
    <row r="284" s="8" customFormat="1" ht="12.75" customHeight="1" x14ac:dyDescent="0.25"/>
    <row r="285" s="8" customFormat="1" ht="12.75" customHeight="1" x14ac:dyDescent="0.25"/>
    <row r="286" s="8" customFormat="1" ht="12.75" customHeight="1" x14ac:dyDescent="0.25"/>
    <row r="287" s="8" customFormat="1" ht="12.75" customHeight="1" x14ac:dyDescent="0.25"/>
    <row r="288" s="8" customFormat="1" ht="12.75" customHeight="1" x14ac:dyDescent="0.25"/>
    <row r="289" s="8" customFormat="1" ht="12.75" customHeight="1" x14ac:dyDescent="0.25"/>
    <row r="290" s="8" customFormat="1" ht="12.75" customHeight="1" x14ac:dyDescent="0.25"/>
    <row r="291" s="8" customFormat="1" ht="12.75" customHeight="1" x14ac:dyDescent="0.25"/>
    <row r="292" s="8" customFormat="1" ht="12.75" customHeight="1" x14ac:dyDescent="0.25"/>
    <row r="293" s="8" customFormat="1" ht="12.75" customHeight="1" x14ac:dyDescent="0.25"/>
    <row r="294" s="8" customFormat="1" ht="12.75" customHeight="1" x14ac:dyDescent="0.25"/>
    <row r="295" s="8" customFormat="1" ht="12.75" customHeight="1" x14ac:dyDescent="0.25"/>
    <row r="296" s="8" customFormat="1" ht="12.75" customHeight="1" x14ac:dyDescent="0.25"/>
    <row r="297" s="8" customFormat="1" ht="12.75" customHeight="1" x14ac:dyDescent="0.25"/>
    <row r="298" s="8" customFormat="1" ht="12.75" customHeight="1" x14ac:dyDescent="0.25"/>
    <row r="299" s="8" customFormat="1" ht="12.75" customHeight="1" x14ac:dyDescent="0.25"/>
    <row r="300" s="8" customFormat="1" ht="12.75" customHeight="1" x14ac:dyDescent="0.25"/>
    <row r="301" s="8" customFormat="1" ht="12.75" customHeight="1" x14ac:dyDescent="0.25"/>
    <row r="302" s="8" customFormat="1" ht="12.75" customHeight="1" x14ac:dyDescent="0.25"/>
    <row r="303" s="8" customFormat="1" ht="12.75" customHeight="1" x14ac:dyDescent="0.25"/>
    <row r="304" s="8" customFormat="1" ht="12.75" customHeight="1" x14ac:dyDescent="0.25"/>
    <row r="305" s="8" customFormat="1" ht="12.75" customHeight="1" x14ac:dyDescent="0.25"/>
    <row r="306" s="8" customFormat="1" ht="12.75" customHeight="1" x14ac:dyDescent="0.25"/>
    <row r="307" s="8" customFormat="1" ht="12.75" customHeight="1" x14ac:dyDescent="0.25"/>
    <row r="308" s="8" customFormat="1" ht="12.75" customHeight="1" x14ac:dyDescent="0.25"/>
    <row r="309" s="8" customFormat="1" ht="12.75" customHeight="1" x14ac:dyDescent="0.25"/>
    <row r="310" s="8" customFormat="1" ht="12.75" customHeight="1" x14ac:dyDescent="0.25"/>
    <row r="311" s="8" customFormat="1" ht="12.75" customHeight="1" x14ac:dyDescent="0.25"/>
    <row r="312" s="8" customFormat="1" ht="12.75" customHeight="1" x14ac:dyDescent="0.25"/>
    <row r="313" s="8" customFormat="1" ht="12.75" customHeight="1" x14ac:dyDescent="0.25"/>
    <row r="314" s="8" customFormat="1" ht="12.75" customHeight="1" x14ac:dyDescent="0.25"/>
    <row r="315" s="8" customFormat="1" ht="12.75" customHeight="1" x14ac:dyDescent="0.25"/>
    <row r="316" s="8" customFormat="1" ht="12.75" customHeight="1" x14ac:dyDescent="0.25"/>
    <row r="317" s="8" customFormat="1" ht="12.75" customHeight="1" x14ac:dyDescent="0.25"/>
    <row r="318" s="8" customFormat="1" ht="12.75" customHeight="1" x14ac:dyDescent="0.25"/>
    <row r="319" s="8" customFormat="1" ht="12.75" customHeight="1" x14ac:dyDescent="0.25"/>
    <row r="320" s="8" customFormat="1" ht="12.75" customHeight="1" x14ac:dyDescent="0.25"/>
    <row r="321" s="8" customFormat="1" ht="12.75" customHeight="1" x14ac:dyDescent="0.25"/>
    <row r="322" s="8" customFormat="1" ht="12.75" customHeight="1" x14ac:dyDescent="0.25"/>
    <row r="323" s="8" customFormat="1" ht="12.75" customHeight="1" x14ac:dyDescent="0.25"/>
    <row r="324" s="8" customFormat="1" ht="12.75" customHeight="1" x14ac:dyDescent="0.25"/>
    <row r="325" s="8" customFormat="1" ht="12.75" customHeight="1" x14ac:dyDescent="0.25"/>
    <row r="326" s="8" customFormat="1" ht="12.75" customHeight="1" x14ac:dyDescent="0.25"/>
    <row r="327" s="8" customFormat="1" ht="12.75" customHeight="1" x14ac:dyDescent="0.25"/>
    <row r="328" s="8" customFormat="1" ht="12.75" customHeight="1" x14ac:dyDescent="0.25"/>
    <row r="329" s="8" customFormat="1" ht="12.75" customHeight="1" x14ac:dyDescent="0.25"/>
    <row r="330" s="8" customFormat="1" ht="12.75" customHeight="1" x14ac:dyDescent="0.25"/>
    <row r="331" s="8" customFormat="1" ht="12.75" customHeight="1" x14ac:dyDescent="0.25"/>
    <row r="332" s="8" customFormat="1" ht="12.75" customHeight="1" x14ac:dyDescent="0.25"/>
    <row r="333" s="8" customFormat="1" ht="12.75" customHeight="1" x14ac:dyDescent="0.25"/>
    <row r="334" s="8" customFormat="1" ht="12.75" customHeight="1" x14ac:dyDescent="0.25"/>
    <row r="335" s="8" customFormat="1" ht="12.75" customHeight="1" x14ac:dyDescent="0.25"/>
    <row r="336" s="8" customFormat="1" ht="12.75" customHeight="1" x14ac:dyDescent="0.25"/>
    <row r="337" s="8" customFormat="1" ht="12.75" customHeight="1" x14ac:dyDescent="0.25"/>
    <row r="338" s="8" customFormat="1" ht="12.75" customHeight="1" x14ac:dyDescent="0.25"/>
    <row r="339" s="8" customFormat="1" ht="12.75" customHeight="1" x14ac:dyDescent="0.25"/>
    <row r="340" s="8" customFormat="1" ht="12.75" customHeight="1" x14ac:dyDescent="0.25"/>
    <row r="341" s="8" customFormat="1" ht="12.75" customHeight="1" x14ac:dyDescent="0.25"/>
    <row r="342" s="8" customFormat="1" ht="12.75" customHeight="1" x14ac:dyDescent="0.25"/>
    <row r="343" s="8" customFormat="1" ht="12.75" customHeight="1" x14ac:dyDescent="0.25"/>
    <row r="344" s="8" customFormat="1" ht="12.75" customHeight="1" x14ac:dyDescent="0.25"/>
    <row r="345" s="8" customFormat="1" ht="12.75" customHeight="1" x14ac:dyDescent="0.25"/>
    <row r="346" s="8" customFormat="1" ht="12.75" customHeight="1" x14ac:dyDescent="0.25"/>
    <row r="347" s="8" customFormat="1" ht="12.75" customHeight="1" x14ac:dyDescent="0.25"/>
    <row r="348" s="8" customFormat="1" ht="12.75" customHeight="1" x14ac:dyDescent="0.25"/>
    <row r="349" s="8" customFormat="1" ht="12.75" customHeight="1" x14ac:dyDescent="0.25"/>
    <row r="350" s="8" customFormat="1" ht="12.75" customHeight="1" x14ac:dyDescent="0.25"/>
    <row r="351" s="8" customFormat="1" ht="12.75" customHeight="1" x14ac:dyDescent="0.25"/>
    <row r="352" s="8" customFormat="1" ht="12.75" customHeight="1" x14ac:dyDescent="0.25"/>
    <row r="353" s="8" customFormat="1" ht="12.75" customHeight="1" x14ac:dyDescent="0.25"/>
    <row r="354" s="8" customFormat="1" ht="12.75" customHeight="1" x14ac:dyDescent="0.25"/>
    <row r="355" s="8" customFormat="1" ht="12.75" customHeight="1" x14ac:dyDescent="0.25"/>
    <row r="356" s="8" customFormat="1" ht="12.75" customHeight="1" x14ac:dyDescent="0.25"/>
    <row r="357" s="8" customFormat="1" ht="12.75" customHeight="1" x14ac:dyDescent="0.25"/>
    <row r="358" s="8" customFormat="1" ht="12.75" customHeight="1" x14ac:dyDescent="0.25"/>
    <row r="359" s="8" customFormat="1" ht="12.75" customHeight="1" x14ac:dyDescent="0.25"/>
    <row r="360" s="8" customFormat="1" ht="12.75" customHeight="1" x14ac:dyDescent="0.25"/>
    <row r="361" s="8" customFormat="1" ht="12.75" customHeight="1" x14ac:dyDescent="0.25"/>
    <row r="362" s="8" customFormat="1" ht="12.75" customHeight="1" x14ac:dyDescent="0.25"/>
    <row r="363" s="8" customFormat="1" ht="12.75" customHeight="1" x14ac:dyDescent="0.25"/>
    <row r="364" s="8" customFormat="1" ht="12.75" customHeight="1" x14ac:dyDescent="0.25"/>
    <row r="365" s="8" customFormat="1" ht="12.75" customHeight="1" x14ac:dyDescent="0.25"/>
    <row r="366" s="8" customFormat="1" ht="12.75" customHeight="1" x14ac:dyDescent="0.25"/>
    <row r="367" s="8" customFormat="1" ht="12.75" customHeight="1" x14ac:dyDescent="0.25"/>
    <row r="368" s="8" customFormat="1" ht="12.75" customHeight="1" x14ac:dyDescent="0.25"/>
    <row r="369" s="8" customFormat="1" ht="12.75" customHeight="1" x14ac:dyDescent="0.25"/>
    <row r="370" s="8" customFormat="1" ht="12.75" customHeight="1" x14ac:dyDescent="0.25"/>
    <row r="371" s="8" customFormat="1" ht="12.75" customHeight="1" x14ac:dyDescent="0.25"/>
    <row r="372" s="8" customFormat="1" ht="12.75" customHeight="1" x14ac:dyDescent="0.25"/>
    <row r="373" s="8" customFormat="1" ht="12.75" customHeight="1" x14ac:dyDescent="0.25"/>
    <row r="374" s="8" customFormat="1" ht="12.75" customHeight="1" x14ac:dyDescent="0.25"/>
    <row r="375" s="8" customFormat="1" ht="12.75" customHeight="1" x14ac:dyDescent="0.25"/>
    <row r="376" s="8" customFormat="1" ht="12.75" customHeight="1" x14ac:dyDescent="0.25"/>
    <row r="377" s="8" customFormat="1" ht="12.75" customHeight="1" x14ac:dyDescent="0.25"/>
    <row r="378" s="8" customFormat="1" ht="12.75" customHeight="1" x14ac:dyDescent="0.25"/>
    <row r="379" s="8" customFormat="1" ht="12.75" customHeight="1" x14ac:dyDescent="0.25"/>
    <row r="380" s="8" customFormat="1" ht="12.75" customHeight="1" x14ac:dyDescent="0.25"/>
    <row r="381" s="8" customFormat="1" ht="12.75" customHeight="1" x14ac:dyDescent="0.25"/>
    <row r="382" s="8" customFormat="1" ht="12.75" customHeight="1" x14ac:dyDescent="0.25"/>
    <row r="383" s="8" customFormat="1" ht="12.75" customHeight="1" x14ac:dyDescent="0.25"/>
    <row r="384" s="8" customFormat="1" ht="12.75" customHeight="1" x14ac:dyDescent="0.25"/>
    <row r="385" s="8" customFormat="1" ht="12.75" customHeight="1" x14ac:dyDescent="0.25"/>
    <row r="386" s="8" customFormat="1" ht="12.75" customHeight="1" x14ac:dyDescent="0.25"/>
    <row r="387" s="8" customFormat="1" ht="12.75" customHeight="1" x14ac:dyDescent="0.25"/>
    <row r="388" s="8" customFormat="1" ht="12.75" customHeight="1" x14ac:dyDescent="0.25"/>
    <row r="389" s="8" customFormat="1" ht="12.75" customHeight="1" x14ac:dyDescent="0.25"/>
    <row r="390" s="8" customFormat="1" ht="12.75" customHeight="1" x14ac:dyDescent="0.25"/>
    <row r="391" s="8" customFormat="1" ht="12.75" customHeight="1" x14ac:dyDescent="0.25"/>
    <row r="392" s="8" customFormat="1" ht="12.75" customHeight="1" x14ac:dyDescent="0.25"/>
    <row r="393" s="8" customFormat="1" ht="12.75" customHeight="1" x14ac:dyDescent="0.25"/>
    <row r="394" s="8" customFormat="1" ht="12.75" customHeight="1" x14ac:dyDescent="0.25"/>
    <row r="395" s="8" customFormat="1" ht="12.75" customHeight="1" x14ac:dyDescent="0.25"/>
    <row r="396" s="8" customFormat="1" ht="12.75" customHeight="1" x14ac:dyDescent="0.25"/>
    <row r="397" s="8" customFormat="1" ht="12.75" customHeight="1" x14ac:dyDescent="0.25"/>
    <row r="398" s="8" customFormat="1" ht="12.75" customHeight="1" x14ac:dyDescent="0.25"/>
    <row r="399" s="8" customFormat="1" ht="12.75" customHeight="1" x14ac:dyDescent="0.25"/>
    <row r="400" s="8" customFormat="1" ht="12.75" customHeight="1" x14ac:dyDescent="0.25"/>
    <row r="401" s="8" customFormat="1" ht="12.75" customHeight="1" x14ac:dyDescent="0.25"/>
    <row r="402" s="8" customFormat="1" ht="12.75" customHeight="1" x14ac:dyDescent="0.25"/>
    <row r="403" s="8" customFormat="1" ht="12.75" customHeight="1" x14ac:dyDescent="0.25"/>
    <row r="404" s="8" customFormat="1" ht="12.75" customHeight="1" x14ac:dyDescent="0.25"/>
    <row r="405" s="8" customFormat="1" ht="12.75" customHeight="1" x14ac:dyDescent="0.25"/>
    <row r="406" s="8" customFormat="1" ht="12.75" customHeight="1" x14ac:dyDescent="0.25"/>
    <row r="407" s="8" customFormat="1" ht="12.75" customHeight="1" x14ac:dyDescent="0.25"/>
    <row r="408" s="8" customFormat="1" ht="12.75" customHeight="1" x14ac:dyDescent="0.25"/>
    <row r="409" s="8" customFormat="1" ht="12.75" customHeight="1" x14ac:dyDescent="0.25"/>
    <row r="410" s="8" customFormat="1" ht="12.75" customHeight="1" x14ac:dyDescent="0.25"/>
    <row r="411" s="8" customFormat="1" ht="12.75" customHeight="1" x14ac:dyDescent="0.25"/>
    <row r="412" s="8" customFormat="1" ht="12.75" customHeight="1" x14ac:dyDescent="0.25"/>
    <row r="413" s="8" customFormat="1" ht="12.75" customHeight="1" x14ac:dyDescent="0.25"/>
    <row r="414" s="8" customFormat="1" ht="12.75" customHeight="1" x14ac:dyDescent="0.25"/>
    <row r="415" s="8" customFormat="1" ht="12.75" customHeight="1" x14ac:dyDescent="0.25"/>
    <row r="416" s="8" customFormat="1" ht="12.75" customHeight="1" x14ac:dyDescent="0.25"/>
    <row r="417" s="8" customFormat="1" ht="12.75" customHeight="1" x14ac:dyDescent="0.25"/>
    <row r="418" s="8" customFormat="1" ht="12.75" customHeight="1" x14ac:dyDescent="0.25"/>
    <row r="419" s="8" customFormat="1" ht="12.75" customHeight="1" x14ac:dyDescent="0.25"/>
    <row r="420" s="8" customFormat="1" ht="12.75" customHeight="1" x14ac:dyDescent="0.25"/>
    <row r="421" s="8" customFormat="1" ht="12.75" customHeight="1" x14ac:dyDescent="0.25"/>
    <row r="422" s="8" customFormat="1" ht="12.75" customHeight="1" x14ac:dyDescent="0.25"/>
    <row r="423" s="8" customFormat="1" ht="12.75" customHeight="1" x14ac:dyDescent="0.25"/>
    <row r="424" s="8" customFormat="1" ht="12.75" customHeight="1" x14ac:dyDescent="0.25"/>
    <row r="425" s="8" customFormat="1" ht="12.75" customHeight="1" x14ac:dyDescent="0.25"/>
    <row r="426" s="8" customFormat="1" ht="12.75" customHeight="1" x14ac:dyDescent="0.25"/>
    <row r="427" s="8" customFormat="1" ht="12.75" customHeight="1" x14ac:dyDescent="0.25"/>
    <row r="428" s="8" customFormat="1" ht="12.75" customHeight="1" x14ac:dyDescent="0.25"/>
    <row r="429" s="8" customFormat="1" ht="12.75" customHeight="1" x14ac:dyDescent="0.25"/>
    <row r="430" s="8" customFormat="1" ht="12.75" customHeight="1" x14ac:dyDescent="0.25"/>
    <row r="431" s="8" customFormat="1" ht="12.75" customHeight="1" x14ac:dyDescent="0.25"/>
    <row r="432" s="8" customFormat="1" ht="12.75" customHeight="1" x14ac:dyDescent="0.25"/>
    <row r="433" s="8" customFormat="1" ht="12.75" customHeight="1" x14ac:dyDescent="0.25"/>
    <row r="434" s="8" customFormat="1" ht="12.75" customHeight="1" x14ac:dyDescent="0.25"/>
    <row r="435" s="8" customFormat="1" ht="12.75" customHeight="1" x14ac:dyDescent="0.25"/>
    <row r="436" s="8" customFormat="1" ht="12.75" customHeight="1" x14ac:dyDescent="0.25"/>
    <row r="437" s="8" customFormat="1" ht="12.75" customHeight="1" x14ac:dyDescent="0.25"/>
    <row r="438" s="8" customFormat="1" ht="12.75" customHeight="1" x14ac:dyDescent="0.25"/>
    <row r="439" s="8" customFormat="1" ht="12.75" customHeight="1" x14ac:dyDescent="0.25"/>
    <row r="440" s="8" customFormat="1" ht="12.75" customHeight="1" x14ac:dyDescent="0.25"/>
    <row r="441" s="8" customFormat="1" ht="12.75" customHeight="1" x14ac:dyDescent="0.25"/>
    <row r="442" s="8" customFormat="1" ht="12.75" customHeight="1" x14ac:dyDescent="0.25"/>
    <row r="443" s="8" customFormat="1" ht="12.75" customHeight="1" x14ac:dyDescent="0.25"/>
    <row r="444" s="8" customFormat="1" ht="12.75" customHeight="1" x14ac:dyDescent="0.25"/>
    <row r="445" s="8" customFormat="1" ht="12.75" customHeight="1" x14ac:dyDescent="0.25"/>
    <row r="446" s="8" customFormat="1" ht="12.75" customHeight="1" x14ac:dyDescent="0.25"/>
    <row r="447" s="8" customFormat="1" ht="12.75" customHeight="1" x14ac:dyDescent="0.25"/>
    <row r="448" s="8" customFormat="1" ht="12.75" customHeight="1" x14ac:dyDescent="0.25"/>
    <row r="449" s="8" customFormat="1" ht="12.75" customHeight="1" x14ac:dyDescent="0.25"/>
    <row r="450" s="8" customFormat="1" ht="12.75" customHeight="1" x14ac:dyDescent="0.25"/>
    <row r="451" s="8" customFormat="1" ht="12.75" customHeight="1" x14ac:dyDescent="0.25"/>
    <row r="452" s="8" customFormat="1" ht="12.75" customHeight="1" x14ac:dyDescent="0.25"/>
    <row r="453" s="8" customFormat="1" ht="12.75" customHeight="1" x14ac:dyDescent="0.25"/>
    <row r="454" s="8" customFormat="1" ht="12.75" customHeight="1" x14ac:dyDescent="0.25"/>
    <row r="455" s="8" customFormat="1" ht="12.75" customHeight="1" x14ac:dyDescent="0.25"/>
    <row r="456" s="8" customFormat="1" ht="12.75" customHeight="1" x14ac:dyDescent="0.25"/>
    <row r="457" s="8" customFormat="1" ht="12.75" customHeight="1" x14ac:dyDescent="0.25"/>
    <row r="458" s="8" customFormat="1" ht="12.75" customHeight="1" x14ac:dyDescent="0.25"/>
    <row r="459" s="8" customFormat="1" ht="12.75" customHeight="1" x14ac:dyDescent="0.25"/>
    <row r="460" s="8" customFormat="1" ht="12.75" customHeight="1" x14ac:dyDescent="0.25"/>
    <row r="461" s="8" customFormat="1" ht="12.75" customHeight="1" x14ac:dyDescent="0.25"/>
    <row r="462" s="8" customFormat="1" ht="12.75" customHeight="1" x14ac:dyDescent="0.25"/>
    <row r="463" s="8" customFormat="1" ht="12.75" customHeight="1" x14ac:dyDescent="0.25"/>
    <row r="464" s="8" customFormat="1" ht="12.75" customHeight="1" x14ac:dyDescent="0.25"/>
    <row r="465" s="8" customFormat="1" ht="12.75" customHeight="1" x14ac:dyDescent="0.25"/>
    <row r="466" s="8" customFormat="1" ht="12.75" customHeight="1" x14ac:dyDescent="0.25"/>
    <row r="467" s="8" customFormat="1" ht="12.75" customHeight="1" x14ac:dyDescent="0.25"/>
    <row r="468" s="8" customFormat="1" ht="12.75" customHeight="1" x14ac:dyDescent="0.25"/>
    <row r="469" s="8" customFormat="1" ht="12.75" customHeight="1" x14ac:dyDescent="0.25"/>
    <row r="470" s="8" customFormat="1" ht="12.75" customHeight="1" x14ac:dyDescent="0.25"/>
    <row r="471" s="8" customFormat="1" ht="12.75" customHeight="1" x14ac:dyDescent="0.25"/>
    <row r="472" s="8" customFormat="1" ht="12" customHeight="1" x14ac:dyDescent="0.25"/>
    <row r="473" s="8" customFormat="1" ht="12.75" customHeight="1" x14ac:dyDescent="0.25"/>
    <row r="474" s="8" customFormat="1" ht="12.75" customHeight="1" x14ac:dyDescent="0.25"/>
    <row r="475" s="8" customFormat="1" ht="12.75" customHeight="1" x14ac:dyDescent="0.25"/>
    <row r="476" s="8" customFormat="1" ht="12.75" customHeight="1" x14ac:dyDescent="0.25"/>
    <row r="477" s="8" customFormat="1" ht="12.75" customHeight="1" x14ac:dyDescent="0.25"/>
    <row r="478" s="8" customFormat="1" ht="12.75" customHeight="1" x14ac:dyDescent="0.25"/>
    <row r="479" s="8" customFormat="1" ht="12.75" customHeight="1" x14ac:dyDescent="0.25"/>
    <row r="480" s="8" customFormat="1" ht="12.75" customHeight="1" x14ac:dyDescent="0.25"/>
    <row r="481" s="8" customFormat="1" ht="12.75" customHeight="1" x14ac:dyDescent="0.25"/>
    <row r="482" s="8" customFormat="1" ht="12.75" customHeight="1" x14ac:dyDescent="0.25"/>
    <row r="483" s="8" customFormat="1" ht="12.75" customHeight="1" x14ac:dyDescent="0.25"/>
    <row r="484" s="8" customFormat="1" ht="12.75" customHeight="1" x14ac:dyDescent="0.25"/>
    <row r="485" s="8" customFormat="1" ht="12.75" customHeight="1" x14ac:dyDescent="0.25"/>
    <row r="486" s="8" customFormat="1" ht="12.75" customHeight="1" x14ac:dyDescent="0.25"/>
    <row r="487" s="8" customFormat="1" ht="12.75" customHeight="1" x14ac:dyDescent="0.25"/>
    <row r="488" s="8" customFormat="1" ht="12.75" customHeight="1" x14ac:dyDescent="0.25"/>
    <row r="489" s="8" customFormat="1" ht="12.75" customHeight="1" x14ac:dyDescent="0.25"/>
    <row r="490" s="8" customFormat="1" ht="12.75" customHeight="1" x14ac:dyDescent="0.25"/>
    <row r="491" s="8" customFormat="1" ht="12.75" customHeight="1" x14ac:dyDescent="0.25"/>
    <row r="492" s="8" customFormat="1" ht="12.75" customHeight="1" x14ac:dyDescent="0.25"/>
    <row r="493" s="8" customFormat="1" ht="12.75" customHeight="1" x14ac:dyDescent="0.25"/>
    <row r="494" s="8" customFormat="1" ht="12.75" customHeight="1" x14ac:dyDescent="0.25"/>
    <row r="495" s="8" customFormat="1" ht="12.75" customHeight="1" x14ac:dyDescent="0.25"/>
    <row r="496" s="8" customFormat="1" ht="12.75" customHeight="1" x14ac:dyDescent="0.25"/>
    <row r="497" s="8" customFormat="1" ht="12.75" customHeight="1" x14ac:dyDescent="0.25"/>
    <row r="498" s="8" customFormat="1" ht="12.75" customHeight="1" x14ac:dyDescent="0.25"/>
    <row r="499" s="8" customFormat="1" ht="12.75" customHeight="1" x14ac:dyDescent="0.25"/>
    <row r="500" s="8" customFormat="1" ht="12.75" customHeight="1" x14ac:dyDescent="0.25"/>
    <row r="501" s="8" customFormat="1" ht="12.75" customHeight="1" x14ac:dyDescent="0.25"/>
    <row r="502" s="8" customFormat="1" ht="12.75" customHeight="1" x14ac:dyDescent="0.25"/>
    <row r="503" s="8" customFormat="1" ht="12.75" customHeight="1" x14ac:dyDescent="0.25"/>
    <row r="504" s="8" customFormat="1" ht="12.75" customHeight="1" x14ac:dyDescent="0.25"/>
    <row r="505" s="8" customFormat="1" ht="12.75" customHeight="1" x14ac:dyDescent="0.25"/>
    <row r="506" s="8" customFormat="1" ht="12.75" customHeight="1" x14ac:dyDescent="0.25"/>
    <row r="507" s="8" customFormat="1" ht="12.75" customHeight="1" x14ac:dyDescent="0.25"/>
    <row r="508" s="8" customFormat="1" ht="12.75" customHeight="1" x14ac:dyDescent="0.25"/>
    <row r="509" s="8" customFormat="1" ht="12.75" customHeight="1" x14ac:dyDescent="0.25"/>
    <row r="510" s="8" customFormat="1" ht="15.75" customHeight="1" x14ac:dyDescent="0.25"/>
    <row r="511" s="8" customFormat="1" ht="17.25" customHeight="1" x14ac:dyDescent="0.25"/>
  </sheetData>
  <sheetProtection selectLockedCells="1"/>
  <mergeCells count="29">
    <mergeCell ref="I3:L3"/>
    <mergeCell ref="N3:O3"/>
    <mergeCell ref="P3:Q3"/>
    <mergeCell ref="R3:S3"/>
    <mergeCell ref="E3:F3"/>
    <mergeCell ref="A6:A7"/>
    <mergeCell ref="B6:B7"/>
    <mergeCell ref="C6:C7"/>
    <mergeCell ref="D6:D7"/>
    <mergeCell ref="E6:E7"/>
    <mergeCell ref="F6:F7"/>
    <mergeCell ref="E2:F2"/>
    <mergeCell ref="D1:K1"/>
    <mergeCell ref="L1:M1"/>
    <mergeCell ref="I2:O2"/>
    <mergeCell ref="P2:S2"/>
    <mergeCell ref="G6:G7"/>
    <mergeCell ref="S6:S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conditionalFormatting sqref="M8:S28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I8:S28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H8:H28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17"/>
  <dimension ref="B1:J60"/>
  <sheetViews>
    <sheetView showGridLines="0" workbookViewId="0">
      <selection activeCell="C9" sqref="C9"/>
    </sheetView>
  </sheetViews>
  <sheetFormatPr defaultRowHeight="15" x14ac:dyDescent="0.25"/>
  <cols>
    <col min="1" max="1" width="3.140625" style="87" customWidth="1"/>
    <col min="2" max="2" width="58" style="87" bestFit="1" customWidth="1"/>
    <col min="3" max="3" width="9.140625" style="87"/>
    <col min="4" max="4" width="3.5703125" style="87" customWidth="1"/>
    <col min="5" max="5" width="9.140625" style="87"/>
    <col min="6" max="6" width="3.5703125" style="87" customWidth="1"/>
    <col min="7" max="7" width="58" style="87" bestFit="1" customWidth="1"/>
    <col min="8" max="8" width="9.140625" style="87"/>
    <col min="9" max="9" width="3.5703125" style="87" customWidth="1"/>
    <col min="10" max="10" width="9.140625" style="87"/>
    <col min="11" max="11" width="3.5703125" style="87" customWidth="1"/>
    <col min="12" max="16384" width="9.140625" style="87"/>
  </cols>
  <sheetData>
    <row r="1" spans="2:10" ht="15.75" thickBot="1" x14ac:dyDescent="0.3"/>
    <row r="2" spans="2:10" ht="15.75" thickBot="1" x14ac:dyDescent="0.3">
      <c r="B2" s="340" t="s">
        <v>674</v>
      </c>
      <c r="C2" s="341"/>
      <c r="D2" s="96"/>
      <c r="E2" s="96"/>
      <c r="F2" s="96"/>
      <c r="G2" s="340" t="s">
        <v>675</v>
      </c>
      <c r="H2" s="341"/>
    </row>
    <row r="3" spans="2:10" x14ac:dyDescent="0.25">
      <c r="B3" s="97" t="s">
        <v>669</v>
      </c>
      <c r="C3" s="105">
        <v>36</v>
      </c>
      <c r="D3" s="96"/>
      <c r="E3" s="87">
        <f>C3</f>
        <v>36</v>
      </c>
      <c r="G3" s="97" t="s">
        <v>669</v>
      </c>
      <c r="H3" s="105">
        <v>153</v>
      </c>
      <c r="J3" s="87">
        <f>H3</f>
        <v>153</v>
      </c>
    </row>
    <row r="4" spans="2:10" x14ac:dyDescent="0.25">
      <c r="B4" s="98" t="s">
        <v>668</v>
      </c>
      <c r="C4" s="106">
        <v>27</v>
      </c>
      <c r="D4" s="96"/>
      <c r="E4" s="87">
        <f>E3*(1+$C$6)</f>
        <v>37.51033058773951</v>
      </c>
      <c r="G4" s="98" t="s">
        <v>668</v>
      </c>
      <c r="H4" s="106">
        <v>125</v>
      </c>
      <c r="J4" s="87">
        <f>J3*(1+$H$6)</f>
        <v>157.4822580838534</v>
      </c>
    </row>
    <row r="5" spans="2:10" x14ac:dyDescent="0.25">
      <c r="B5" s="98" t="s">
        <v>670</v>
      </c>
      <c r="C5" s="107">
        <f>C3/C4-1</f>
        <v>0.33333333333333326</v>
      </c>
      <c r="D5" s="96"/>
      <c r="E5" s="87">
        <f t="shared" ref="E5:E60" si="0">E4*(1+$C$6)</f>
        <v>39.084025022264058</v>
      </c>
      <c r="G5" s="98" t="s">
        <v>670</v>
      </c>
      <c r="H5" s="107">
        <f>H3/H4-1</f>
        <v>0.22399999999999998</v>
      </c>
      <c r="J5" s="87">
        <f t="shared" ref="J5:J60" si="1">J4*(1+$H$6)</f>
        <v>162.09582752411379</v>
      </c>
    </row>
    <row r="6" spans="2:10" ht="15.75" thickBot="1" x14ac:dyDescent="0.3">
      <c r="B6" s="101" t="s">
        <v>673</v>
      </c>
      <c r="C6" s="102">
        <f>(1+C5)^(1/7)-1</f>
        <v>4.195362743720854E-2</v>
      </c>
      <c r="D6" s="96"/>
      <c r="E6" s="87">
        <f t="shared" si="0"/>
        <v>40.723741646794657</v>
      </c>
      <c r="G6" s="101" t="s">
        <v>673</v>
      </c>
      <c r="H6" s="102">
        <f>(1+H5)^(1/7)-1</f>
        <v>2.9295804469630093E-2</v>
      </c>
      <c r="J6" s="87">
        <f t="shared" si="1"/>
        <v>166.84455519260311</v>
      </c>
    </row>
    <row r="7" spans="2:10" x14ac:dyDescent="0.25">
      <c r="B7" s="97" t="s">
        <v>667</v>
      </c>
      <c r="C7" s="110">
        <f>C8-C3</f>
        <v>31</v>
      </c>
      <c r="D7" s="96"/>
      <c r="E7" s="87">
        <f t="shared" si="0"/>
        <v>42.43225033169341</v>
      </c>
      <c r="G7" s="97" t="s">
        <v>667</v>
      </c>
      <c r="H7" s="110">
        <f>H8-H3</f>
        <v>752</v>
      </c>
      <c r="J7" s="87">
        <f t="shared" si="1"/>
        <v>171.73240065834801</v>
      </c>
    </row>
    <row r="8" spans="2:10" ht="15.75" thickBot="1" x14ac:dyDescent="0.3">
      <c r="B8" s="103" t="s">
        <v>671</v>
      </c>
      <c r="C8" s="109">
        <v>67</v>
      </c>
      <c r="E8" s="87">
        <f t="shared" si="0"/>
        <v>44.212437153431644</v>
      </c>
      <c r="G8" s="103" t="s">
        <v>671</v>
      </c>
      <c r="H8" s="109">
        <v>905</v>
      </c>
      <c r="J8" s="87">
        <f t="shared" si="1"/>
        <v>176.76343948913515</v>
      </c>
    </row>
    <row r="9" spans="2:10" ht="15.75" thickBot="1" x14ac:dyDescent="0.3">
      <c r="B9" s="99" t="s">
        <v>672</v>
      </c>
      <c r="C9" s="104">
        <f>LOG((C8/C3),(1+C6))</f>
        <v>15.114656709353374</v>
      </c>
      <c r="E9" s="108">
        <f t="shared" si="0"/>
        <v>46.067309269857709</v>
      </c>
      <c r="G9" s="99" t="s">
        <v>672</v>
      </c>
      <c r="H9" s="104">
        <f>LOG((H8/H3),(1+H6))</f>
        <v>61.558586925965948</v>
      </c>
      <c r="J9" s="108">
        <f t="shared" si="1"/>
        <v>181.94186664978815</v>
      </c>
    </row>
    <row r="10" spans="2:10" x14ac:dyDescent="0.25">
      <c r="E10" s="87">
        <f t="shared" si="0"/>
        <v>47.999999999999986</v>
      </c>
      <c r="J10" s="87">
        <f t="shared" si="1"/>
        <v>187.27199999999985</v>
      </c>
    </row>
    <row r="11" spans="2:10" x14ac:dyDescent="0.25">
      <c r="B11" s="100" t="s">
        <v>676</v>
      </c>
      <c r="E11" s="87">
        <f t="shared" si="0"/>
        <v>50.013774116985992</v>
      </c>
      <c r="G11" s="100" t="s">
        <v>677</v>
      </c>
      <c r="J11" s="87">
        <f t="shared" si="1"/>
        <v>192.75828389463641</v>
      </c>
    </row>
    <row r="12" spans="2:10" x14ac:dyDescent="0.25">
      <c r="B12" s="100" t="s">
        <v>678</v>
      </c>
      <c r="E12" s="87">
        <f t="shared" si="0"/>
        <v>52.112033363018725</v>
      </c>
      <c r="G12" s="100" t="s">
        <v>679</v>
      </c>
      <c r="J12" s="87">
        <f t="shared" si="1"/>
        <v>198.40529288951512</v>
      </c>
    </row>
    <row r="13" spans="2:10" x14ac:dyDescent="0.25">
      <c r="E13" s="87">
        <f t="shared" si="0"/>
        <v>54.298322195726193</v>
      </c>
      <c r="J13" s="87">
        <f t="shared" si="1"/>
        <v>204.21773555574606</v>
      </c>
    </row>
    <row r="14" spans="2:10" x14ac:dyDescent="0.25">
      <c r="E14" s="87">
        <f t="shared" si="0"/>
        <v>56.576333775591202</v>
      </c>
      <c r="J14" s="87">
        <f t="shared" si="1"/>
        <v>210.20045840581781</v>
      </c>
    </row>
    <row r="15" spans="2:10" x14ac:dyDescent="0.25">
      <c r="E15" s="87">
        <f t="shared" si="0"/>
        <v>58.949916204575516</v>
      </c>
      <c r="J15" s="87">
        <f t="shared" si="1"/>
        <v>216.35844993470127</v>
      </c>
    </row>
    <row r="16" spans="2:10" x14ac:dyDescent="0.25">
      <c r="E16" s="108">
        <f t="shared" si="0"/>
        <v>61.423079026476941</v>
      </c>
      <c r="J16" s="108">
        <f t="shared" si="1"/>
        <v>222.69684477934052</v>
      </c>
    </row>
    <row r="17" spans="5:10" x14ac:dyDescent="0.25">
      <c r="E17" s="87">
        <f t="shared" si="0"/>
        <v>63.999999999999972</v>
      </c>
      <c r="J17" s="87">
        <f t="shared" si="1"/>
        <v>229.22092799999965</v>
      </c>
    </row>
    <row r="18" spans="5:10" x14ac:dyDescent="0.25">
      <c r="E18" s="87">
        <f t="shared" si="0"/>
        <v>66.685032155981318</v>
      </c>
      <c r="J18" s="87">
        <f t="shared" si="1"/>
        <v>235.93613948703478</v>
      </c>
    </row>
    <row r="19" spans="5:10" x14ac:dyDescent="0.25">
      <c r="E19" s="87">
        <f t="shared" si="0"/>
        <v>69.482711150691628</v>
      </c>
      <c r="J19" s="87">
        <f t="shared" si="1"/>
        <v>242.84807849676633</v>
      </c>
    </row>
    <row r="20" spans="5:10" x14ac:dyDescent="0.25">
      <c r="E20" s="87">
        <f t="shared" si="0"/>
        <v>72.397762927634915</v>
      </c>
      <c r="J20" s="87">
        <f t="shared" si="1"/>
        <v>249.96250832023298</v>
      </c>
    </row>
    <row r="21" spans="5:10" x14ac:dyDescent="0.25">
      <c r="E21" s="87">
        <f t="shared" si="0"/>
        <v>75.435111700788255</v>
      </c>
      <c r="J21" s="87">
        <f t="shared" si="1"/>
        <v>257.28536108872083</v>
      </c>
    </row>
    <row r="22" spans="5:10" x14ac:dyDescent="0.25">
      <c r="E22" s="87">
        <f t="shared" si="0"/>
        <v>78.59988827276733</v>
      </c>
      <c r="J22" s="87">
        <f t="shared" si="1"/>
        <v>264.82274272007419</v>
      </c>
    </row>
    <row r="23" spans="5:10" x14ac:dyDescent="0.25">
      <c r="E23" s="108">
        <f t="shared" si="0"/>
        <v>81.897438701969222</v>
      </c>
      <c r="J23" s="108">
        <f t="shared" si="1"/>
        <v>272.58093800991264</v>
      </c>
    </row>
    <row r="24" spans="5:10" x14ac:dyDescent="0.25">
      <c r="E24" s="87">
        <f t="shared" si="0"/>
        <v>85.333333333333258</v>
      </c>
      <c r="J24" s="87">
        <f t="shared" si="1"/>
        <v>280.56641587199942</v>
      </c>
    </row>
    <row r="25" spans="5:10" x14ac:dyDescent="0.25">
      <c r="E25" s="87">
        <f t="shared" si="0"/>
        <v>88.913376207975048</v>
      </c>
      <c r="J25" s="87">
        <f t="shared" si="1"/>
        <v>288.78583473213047</v>
      </c>
    </row>
    <row r="26" spans="5:10" x14ac:dyDescent="0.25">
      <c r="E26" s="87">
        <f t="shared" si="0"/>
        <v>92.643614867588795</v>
      </c>
      <c r="J26" s="87">
        <f t="shared" si="1"/>
        <v>297.24604808004187</v>
      </c>
    </row>
    <row r="27" spans="5:10" x14ac:dyDescent="0.25">
      <c r="E27" s="87">
        <f t="shared" si="0"/>
        <v>96.530350570179849</v>
      </c>
      <c r="J27" s="87">
        <f t="shared" si="1"/>
        <v>305.95411018396504</v>
      </c>
    </row>
    <row r="28" spans="5:10" x14ac:dyDescent="0.25">
      <c r="E28" s="87">
        <f t="shared" si="0"/>
        <v>100.58014893438431</v>
      </c>
      <c r="J28" s="87">
        <f t="shared" si="1"/>
        <v>314.91728197259414</v>
      </c>
    </row>
    <row r="29" spans="5:10" x14ac:dyDescent="0.25">
      <c r="E29" s="87">
        <f t="shared" si="0"/>
        <v>104.79985103035642</v>
      </c>
      <c r="J29" s="87">
        <f t="shared" si="1"/>
        <v>324.14303708937064</v>
      </c>
    </row>
    <row r="30" spans="5:10" x14ac:dyDescent="0.25">
      <c r="E30" s="108">
        <f t="shared" si="0"/>
        <v>109.19658493595895</v>
      </c>
      <c r="J30" s="108">
        <f t="shared" si="1"/>
        <v>333.6390681241329</v>
      </c>
    </row>
    <row r="31" spans="5:10" x14ac:dyDescent="0.25">
      <c r="E31" s="87">
        <f t="shared" si="0"/>
        <v>113.77777777777767</v>
      </c>
      <c r="J31" s="87">
        <f t="shared" si="1"/>
        <v>343.41329302732709</v>
      </c>
    </row>
    <row r="32" spans="5:10" x14ac:dyDescent="0.25">
      <c r="E32" s="87">
        <f t="shared" si="0"/>
        <v>118.55116827730006</v>
      </c>
      <c r="J32" s="87">
        <f t="shared" si="1"/>
        <v>353.47386171212742</v>
      </c>
    </row>
    <row r="33" spans="5:10" x14ac:dyDescent="0.25">
      <c r="E33" s="87">
        <f t="shared" si="0"/>
        <v>123.52481982345172</v>
      </c>
      <c r="J33" s="87">
        <f t="shared" si="1"/>
        <v>363.82916284997094</v>
      </c>
    </row>
    <row r="34" spans="5:10" x14ac:dyDescent="0.25">
      <c r="E34" s="87">
        <f t="shared" si="0"/>
        <v>128.70713409357313</v>
      </c>
      <c r="J34" s="87">
        <f t="shared" si="1"/>
        <v>374.4878308651729</v>
      </c>
    </row>
    <row r="35" spans="5:10" x14ac:dyDescent="0.25">
      <c r="E35" s="87">
        <f t="shared" si="0"/>
        <v>134.10686524584574</v>
      </c>
      <c r="J35" s="87">
        <f t="shared" si="1"/>
        <v>385.45875313445492</v>
      </c>
    </row>
    <row r="36" spans="5:10" x14ac:dyDescent="0.25">
      <c r="E36" s="87">
        <f t="shared" si="0"/>
        <v>139.73313470714189</v>
      </c>
      <c r="J36" s="87">
        <f t="shared" si="1"/>
        <v>396.75107739738934</v>
      </c>
    </row>
    <row r="37" spans="5:10" x14ac:dyDescent="0.25">
      <c r="E37" s="108">
        <f t="shared" si="0"/>
        <v>145.59544658127859</v>
      </c>
      <c r="J37" s="108">
        <f t="shared" si="1"/>
        <v>408.37421938393834</v>
      </c>
    </row>
    <row r="38" spans="5:10" x14ac:dyDescent="0.25">
      <c r="E38" s="87">
        <f t="shared" si="0"/>
        <v>151.70370370370355</v>
      </c>
      <c r="J38" s="87">
        <f t="shared" si="1"/>
        <v>420.33787066544801</v>
      </c>
    </row>
    <row r="39" spans="5:10" x14ac:dyDescent="0.25">
      <c r="E39" s="87">
        <f t="shared" si="0"/>
        <v>158.0682243697334</v>
      </c>
      <c r="J39" s="87">
        <f t="shared" si="1"/>
        <v>432.65200673564362</v>
      </c>
    </row>
    <row r="40" spans="5:10" x14ac:dyDescent="0.25">
      <c r="E40" s="87">
        <f t="shared" si="0"/>
        <v>164.69975976460228</v>
      </c>
      <c r="J40" s="87">
        <f t="shared" si="1"/>
        <v>445.32689532836412</v>
      </c>
    </row>
    <row r="41" spans="5:10" x14ac:dyDescent="0.25">
      <c r="E41" s="87">
        <f t="shared" si="0"/>
        <v>171.60951212476414</v>
      </c>
      <c r="J41" s="87">
        <f t="shared" si="1"/>
        <v>458.3731049789713</v>
      </c>
    </row>
    <row r="42" spans="5:10" x14ac:dyDescent="0.25">
      <c r="E42" s="87">
        <f t="shared" si="0"/>
        <v>178.80915366112762</v>
      </c>
      <c r="J42" s="87">
        <f t="shared" si="1"/>
        <v>471.8015138365725</v>
      </c>
    </row>
    <row r="43" spans="5:10" x14ac:dyDescent="0.25">
      <c r="E43" s="87">
        <f t="shared" si="0"/>
        <v>186.31084627618915</v>
      </c>
      <c r="J43" s="87">
        <f t="shared" si="1"/>
        <v>485.62331873440422</v>
      </c>
    </row>
    <row r="44" spans="5:10" x14ac:dyDescent="0.25">
      <c r="E44" s="108">
        <f t="shared" si="0"/>
        <v>194.12726210837141</v>
      </c>
      <c r="J44" s="108">
        <f t="shared" si="1"/>
        <v>499.85004452594018</v>
      </c>
    </row>
    <row r="45" spans="5:10" x14ac:dyDescent="0.25">
      <c r="E45" s="87">
        <f t="shared" si="0"/>
        <v>202.27160493827137</v>
      </c>
      <c r="J45" s="87">
        <f t="shared" si="1"/>
        <v>514.49355369450802</v>
      </c>
    </row>
    <row r="46" spans="5:10" x14ac:dyDescent="0.25">
      <c r="E46" s="87">
        <f t="shared" si="0"/>
        <v>210.75763249297785</v>
      </c>
      <c r="J46" s="87">
        <f t="shared" si="1"/>
        <v>529.5660562444275</v>
      </c>
    </row>
    <row r="47" spans="5:10" x14ac:dyDescent="0.25">
      <c r="E47" s="87">
        <f t="shared" si="0"/>
        <v>219.59967968613637</v>
      </c>
      <c r="J47" s="87">
        <f t="shared" si="1"/>
        <v>545.08011988191743</v>
      </c>
    </row>
    <row r="48" spans="5:10" x14ac:dyDescent="0.25">
      <c r="E48" s="87">
        <f t="shared" si="0"/>
        <v>228.81268283301887</v>
      </c>
      <c r="J48" s="87">
        <f t="shared" si="1"/>
        <v>561.04868049426057</v>
      </c>
    </row>
    <row r="49" spans="5:10" x14ac:dyDescent="0.25">
      <c r="E49" s="87">
        <f t="shared" si="0"/>
        <v>238.4122048815035</v>
      </c>
      <c r="J49" s="87">
        <f t="shared" si="1"/>
        <v>577.4850529359644</v>
      </c>
    </row>
    <row r="50" spans="5:10" x14ac:dyDescent="0.25">
      <c r="E50" s="87">
        <f t="shared" si="0"/>
        <v>248.41446170158554</v>
      </c>
      <c r="J50" s="87">
        <f t="shared" si="1"/>
        <v>594.40294213091045</v>
      </c>
    </row>
    <row r="51" spans="5:10" x14ac:dyDescent="0.25">
      <c r="E51" s="108">
        <f t="shared" si="0"/>
        <v>258.83634947782855</v>
      </c>
      <c r="J51" s="108">
        <f t="shared" si="1"/>
        <v>611.81645449975042</v>
      </c>
    </row>
    <row r="52" spans="5:10" x14ac:dyDescent="0.25">
      <c r="E52" s="87">
        <f t="shared" si="0"/>
        <v>269.69547325102849</v>
      </c>
      <c r="J52" s="87">
        <f t="shared" si="1"/>
        <v>629.74010972207748</v>
      </c>
    </row>
    <row r="53" spans="5:10" x14ac:dyDescent="0.25">
      <c r="E53" s="87">
        <f t="shared" si="0"/>
        <v>281.01017665730376</v>
      </c>
      <c r="J53" s="87">
        <f t="shared" si="1"/>
        <v>648.18885284317889</v>
      </c>
    </row>
    <row r="54" spans="5:10" x14ac:dyDescent="0.25">
      <c r="E54" s="87">
        <f t="shared" si="0"/>
        <v>292.79957291484845</v>
      </c>
      <c r="J54" s="87">
        <f t="shared" si="1"/>
        <v>667.17806673546647</v>
      </c>
    </row>
    <row r="55" spans="5:10" x14ac:dyDescent="0.25">
      <c r="E55" s="87">
        <f t="shared" si="0"/>
        <v>305.08357711069181</v>
      </c>
      <c r="J55" s="87">
        <f t="shared" si="1"/>
        <v>686.72358492497449</v>
      </c>
    </row>
    <row r="56" spans="5:10" x14ac:dyDescent="0.25">
      <c r="E56" s="87">
        <f t="shared" si="0"/>
        <v>317.88293984200465</v>
      </c>
      <c r="J56" s="87">
        <f t="shared" si="1"/>
        <v>706.84170479362001</v>
      </c>
    </row>
    <row r="57" spans="5:10" x14ac:dyDescent="0.25">
      <c r="E57" s="87">
        <f t="shared" si="0"/>
        <v>331.21928226878066</v>
      </c>
      <c r="J57" s="87">
        <f t="shared" si="1"/>
        <v>727.54920116823394</v>
      </c>
    </row>
    <row r="58" spans="5:10" x14ac:dyDescent="0.25">
      <c r="E58" s="108">
        <f t="shared" si="0"/>
        <v>345.11513263710469</v>
      </c>
      <c r="J58" s="108">
        <f t="shared" si="1"/>
        <v>748.8633403076941</v>
      </c>
    </row>
    <row r="59" spans="5:10" x14ac:dyDescent="0.25">
      <c r="E59" s="87">
        <f t="shared" si="0"/>
        <v>359.59396433470459</v>
      </c>
      <c r="J59" s="87">
        <f t="shared" si="1"/>
        <v>770.80189429982238</v>
      </c>
    </row>
    <row r="60" spans="5:10" x14ac:dyDescent="0.25">
      <c r="E60" s="87">
        <f t="shared" si="0"/>
        <v>374.68023554307166</v>
      </c>
      <c r="J60" s="87">
        <f t="shared" si="1"/>
        <v>793.38315588005048</v>
      </c>
    </row>
  </sheetData>
  <mergeCells count="2">
    <mergeCell ref="B2:C2"/>
    <mergeCell ref="G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J35"/>
  <sheetViews>
    <sheetView showGridLines="0" workbookViewId="0">
      <selection activeCell="H14" sqref="H14"/>
    </sheetView>
  </sheetViews>
  <sheetFormatPr defaultRowHeight="15" x14ac:dyDescent="0.25"/>
  <cols>
    <col min="1" max="1" width="16.42578125" style="121" bestFit="1" customWidth="1"/>
    <col min="2" max="2" width="20.42578125" style="121" bestFit="1" customWidth="1"/>
    <col min="3" max="5" width="16.85546875" style="121" customWidth="1"/>
    <col min="6" max="6" width="9.140625" style="121"/>
    <col min="7" max="7" width="21.7109375" style="121" customWidth="1"/>
    <col min="8" max="8" width="21.85546875" style="121" customWidth="1"/>
    <col min="9" max="9" width="17.42578125" style="121" customWidth="1"/>
    <col min="10" max="10" width="20.85546875" style="121" customWidth="1"/>
    <col min="11" max="16384" width="9.140625" style="121"/>
  </cols>
  <sheetData>
    <row r="1" spans="1:10" x14ac:dyDescent="0.25">
      <c r="A1" s="256" t="s">
        <v>721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5.75" thickBot="1" x14ac:dyDescent="0.3"/>
    <row r="3" spans="1:10" ht="15.75" thickBot="1" x14ac:dyDescent="0.3">
      <c r="A3" s="193" t="s">
        <v>717</v>
      </c>
      <c r="B3" s="194"/>
      <c r="C3" s="194"/>
      <c r="D3" s="194"/>
      <c r="E3" s="195"/>
      <c r="G3" s="218"/>
      <c r="H3" s="219"/>
      <c r="I3" s="219"/>
      <c r="J3" s="220"/>
    </row>
    <row r="4" spans="1:10" ht="65.25" customHeight="1" thickBot="1" x14ac:dyDescent="0.3">
      <c r="A4" s="196" t="s">
        <v>712</v>
      </c>
      <c r="B4" s="197" t="s">
        <v>716</v>
      </c>
      <c r="C4" s="197" t="s">
        <v>713</v>
      </c>
      <c r="D4" s="197" t="s">
        <v>714</v>
      </c>
      <c r="E4" s="198" t="s">
        <v>715</v>
      </c>
      <c r="G4" s="221" t="s">
        <v>712</v>
      </c>
      <c r="H4" s="222" t="s">
        <v>716</v>
      </c>
      <c r="I4" s="222" t="s">
        <v>742</v>
      </c>
      <c r="J4" s="223" t="s">
        <v>743</v>
      </c>
    </row>
    <row r="5" spans="1:10" x14ac:dyDescent="0.25">
      <c r="A5" s="199" t="s">
        <v>700</v>
      </c>
      <c r="B5" s="200" t="s">
        <v>196</v>
      </c>
      <c r="C5" s="201">
        <v>9</v>
      </c>
      <c r="D5" s="201">
        <v>5</v>
      </c>
      <c r="E5" s="202">
        <v>-4</v>
      </c>
      <c r="G5" s="199" t="s">
        <v>700</v>
      </c>
      <c r="H5" s="200" t="s">
        <v>196</v>
      </c>
      <c r="I5" s="224"/>
      <c r="J5" s="225">
        <v>2</v>
      </c>
    </row>
    <row r="6" spans="1:10" x14ac:dyDescent="0.25">
      <c r="A6" s="203" t="s">
        <v>701</v>
      </c>
      <c r="B6" s="204" t="s">
        <v>236</v>
      </c>
      <c r="C6" s="205">
        <v>18</v>
      </c>
      <c r="D6" s="205">
        <v>31</v>
      </c>
      <c r="E6" s="206">
        <v>13</v>
      </c>
      <c r="G6" s="203" t="s">
        <v>701</v>
      </c>
      <c r="H6" s="204" t="s">
        <v>236</v>
      </c>
      <c r="I6" s="226">
        <v>1</v>
      </c>
      <c r="J6" s="227">
        <v>1</v>
      </c>
    </row>
    <row r="7" spans="1:10" x14ac:dyDescent="0.25">
      <c r="A7" s="203" t="s">
        <v>702</v>
      </c>
      <c r="B7" s="204" t="s">
        <v>188</v>
      </c>
      <c r="C7" s="205">
        <v>21</v>
      </c>
      <c r="D7" s="205">
        <v>9</v>
      </c>
      <c r="E7" s="206">
        <v>-12</v>
      </c>
      <c r="G7" s="203" t="s">
        <v>702</v>
      </c>
      <c r="H7" s="204" t="s">
        <v>188</v>
      </c>
      <c r="I7" s="205"/>
      <c r="J7" s="206"/>
    </row>
    <row r="8" spans="1:10" x14ac:dyDescent="0.25">
      <c r="A8" s="203" t="s">
        <v>703</v>
      </c>
      <c r="B8" s="204" t="s">
        <v>259</v>
      </c>
      <c r="C8" s="205">
        <v>10</v>
      </c>
      <c r="D8" s="205">
        <v>22</v>
      </c>
      <c r="E8" s="206">
        <v>12</v>
      </c>
      <c r="G8" s="203" t="s">
        <v>703</v>
      </c>
      <c r="H8" s="204" t="s">
        <v>259</v>
      </c>
      <c r="I8" s="205"/>
      <c r="J8" s="206"/>
    </row>
    <row r="9" spans="1:10" x14ac:dyDescent="0.25">
      <c r="A9" s="203" t="s">
        <v>706</v>
      </c>
      <c r="B9" s="204" t="s">
        <v>470</v>
      </c>
      <c r="C9" s="205">
        <v>14</v>
      </c>
      <c r="D9" s="205">
        <v>8</v>
      </c>
      <c r="E9" s="206">
        <v>-6</v>
      </c>
      <c r="G9" s="203" t="s">
        <v>706</v>
      </c>
      <c r="H9" s="204" t="s">
        <v>470</v>
      </c>
      <c r="I9" s="205"/>
      <c r="J9" s="206"/>
    </row>
    <row r="10" spans="1:10" x14ac:dyDescent="0.25">
      <c r="A10" s="203" t="s">
        <v>704</v>
      </c>
      <c r="B10" s="204" t="s">
        <v>252</v>
      </c>
      <c r="C10" s="205">
        <v>13</v>
      </c>
      <c r="D10" s="205">
        <v>1</v>
      </c>
      <c r="E10" s="206">
        <v>-12</v>
      </c>
      <c r="G10" s="203" t="s">
        <v>704</v>
      </c>
      <c r="H10" s="204" t="s">
        <v>252</v>
      </c>
      <c r="I10" s="205"/>
      <c r="J10" s="206"/>
    </row>
    <row r="11" spans="1:10" ht="15.75" thickBot="1" x14ac:dyDescent="0.3">
      <c r="A11" s="207" t="s">
        <v>705</v>
      </c>
      <c r="B11" s="208" t="s">
        <v>334</v>
      </c>
      <c r="C11" s="209">
        <v>7</v>
      </c>
      <c r="D11" s="209">
        <v>16</v>
      </c>
      <c r="E11" s="210">
        <v>9</v>
      </c>
      <c r="G11" s="207" t="s">
        <v>705</v>
      </c>
      <c r="H11" s="208" t="s">
        <v>334</v>
      </c>
      <c r="I11" s="209"/>
      <c r="J11" s="210"/>
    </row>
    <row r="12" spans="1:10" x14ac:dyDescent="0.25">
      <c r="A12" s="87"/>
      <c r="B12" s="87"/>
      <c r="C12" s="87"/>
      <c r="D12" s="87"/>
      <c r="E12" s="87"/>
    </row>
    <row r="13" spans="1:10" x14ac:dyDescent="0.25">
      <c r="A13" s="87"/>
      <c r="B13" s="87"/>
      <c r="C13" s="87"/>
      <c r="D13" s="87"/>
      <c r="E13" s="87"/>
    </row>
    <row r="14" spans="1:10" ht="15.75" thickBot="1" x14ac:dyDescent="0.3">
      <c r="A14" s="87"/>
      <c r="B14" s="87"/>
      <c r="C14" s="87"/>
      <c r="D14" s="87"/>
      <c r="E14" s="87"/>
    </row>
    <row r="15" spans="1:10" ht="15.75" thickBot="1" x14ac:dyDescent="0.3">
      <c r="A15" s="193" t="s">
        <v>718</v>
      </c>
      <c r="B15" s="194"/>
      <c r="C15" s="194"/>
      <c r="D15" s="194"/>
      <c r="E15" s="195"/>
    </row>
    <row r="16" spans="1:10" ht="62.25" customHeight="1" thickBot="1" x14ac:dyDescent="0.3">
      <c r="A16" s="196" t="s">
        <v>712</v>
      </c>
      <c r="B16" s="197" t="s">
        <v>716</v>
      </c>
      <c r="C16" s="197" t="s">
        <v>713</v>
      </c>
      <c r="D16" s="197" t="s">
        <v>714</v>
      </c>
      <c r="E16" s="198" t="s">
        <v>715</v>
      </c>
    </row>
    <row r="17" spans="1:5" x14ac:dyDescent="0.25">
      <c r="A17" s="199" t="s">
        <v>700</v>
      </c>
      <c r="B17" s="200" t="s">
        <v>196</v>
      </c>
      <c r="C17" s="201">
        <v>9</v>
      </c>
      <c r="D17" s="201">
        <v>4</v>
      </c>
      <c r="E17" s="202">
        <v>-5</v>
      </c>
    </row>
    <row r="18" spans="1:5" x14ac:dyDescent="0.25">
      <c r="A18" s="203" t="s">
        <v>701</v>
      </c>
      <c r="B18" s="204" t="s">
        <v>236</v>
      </c>
      <c r="C18" s="205">
        <v>14</v>
      </c>
      <c r="D18" s="205">
        <v>26</v>
      </c>
      <c r="E18" s="206">
        <v>12</v>
      </c>
    </row>
    <row r="19" spans="1:5" x14ac:dyDescent="0.25">
      <c r="A19" s="203" t="s">
        <v>702</v>
      </c>
      <c r="B19" s="204" t="s">
        <v>188</v>
      </c>
      <c r="C19" s="205">
        <v>17</v>
      </c>
      <c r="D19" s="205">
        <v>8</v>
      </c>
      <c r="E19" s="206">
        <v>-9</v>
      </c>
    </row>
    <row r="20" spans="1:5" x14ac:dyDescent="0.25">
      <c r="A20" s="203" t="s">
        <v>703</v>
      </c>
      <c r="B20" s="204" t="s">
        <v>259</v>
      </c>
      <c r="C20" s="205">
        <v>9</v>
      </c>
      <c r="D20" s="205">
        <v>19</v>
      </c>
      <c r="E20" s="206">
        <v>10</v>
      </c>
    </row>
    <row r="21" spans="1:5" x14ac:dyDescent="0.25">
      <c r="A21" s="203" t="s">
        <v>706</v>
      </c>
      <c r="B21" s="204" t="s">
        <v>470</v>
      </c>
      <c r="C21" s="205">
        <v>12</v>
      </c>
      <c r="D21" s="205">
        <v>5</v>
      </c>
      <c r="E21" s="206">
        <v>-7</v>
      </c>
    </row>
    <row r="22" spans="1:5" x14ac:dyDescent="0.25">
      <c r="A22" s="203" t="s">
        <v>704</v>
      </c>
      <c r="B22" s="204" t="s">
        <v>252</v>
      </c>
      <c r="C22" s="205">
        <v>11</v>
      </c>
      <c r="D22" s="205">
        <v>0</v>
      </c>
      <c r="E22" s="206">
        <v>-11</v>
      </c>
    </row>
    <row r="23" spans="1:5" ht="15.75" thickBot="1" x14ac:dyDescent="0.3">
      <c r="A23" s="207" t="s">
        <v>705</v>
      </c>
      <c r="B23" s="208" t="s">
        <v>334</v>
      </c>
      <c r="C23" s="209">
        <v>6</v>
      </c>
      <c r="D23" s="209">
        <v>16</v>
      </c>
      <c r="E23" s="210">
        <v>10</v>
      </c>
    </row>
    <row r="24" spans="1:5" x14ac:dyDescent="0.25">
      <c r="A24" s="87"/>
      <c r="B24" s="87"/>
      <c r="C24" s="87"/>
      <c r="D24" s="87"/>
      <c r="E24" s="87"/>
    </row>
    <row r="25" spans="1:5" x14ac:dyDescent="0.25">
      <c r="A25" s="87"/>
      <c r="B25" s="87"/>
      <c r="C25" s="87"/>
      <c r="D25" s="87"/>
      <c r="E25" s="87"/>
    </row>
    <row r="26" spans="1:5" ht="15.75" thickBot="1" x14ac:dyDescent="0.3">
      <c r="A26" s="87"/>
      <c r="B26" s="87"/>
      <c r="C26" s="87"/>
      <c r="D26" s="87"/>
      <c r="E26" s="87"/>
    </row>
    <row r="27" spans="1:5" ht="15.75" thickBot="1" x14ac:dyDescent="0.3">
      <c r="A27" s="193" t="s">
        <v>719</v>
      </c>
      <c r="B27" s="194"/>
      <c r="C27" s="194"/>
      <c r="D27" s="194"/>
      <c r="E27" s="195"/>
    </row>
    <row r="28" spans="1:5" ht="64.5" customHeight="1" thickBot="1" x14ac:dyDescent="0.3">
      <c r="A28" s="196" t="s">
        <v>712</v>
      </c>
      <c r="B28" s="197" t="s">
        <v>716</v>
      </c>
      <c r="C28" s="197" t="s">
        <v>713</v>
      </c>
      <c r="D28" s="197" t="s">
        <v>714</v>
      </c>
      <c r="E28" s="198" t="s">
        <v>715</v>
      </c>
    </row>
    <row r="29" spans="1:5" x14ac:dyDescent="0.25">
      <c r="A29" s="199" t="s">
        <v>700</v>
      </c>
      <c r="B29" s="200" t="s">
        <v>196</v>
      </c>
      <c r="C29" s="201">
        <v>15</v>
      </c>
      <c r="D29" s="201">
        <v>14</v>
      </c>
      <c r="E29" s="202">
        <v>-1</v>
      </c>
    </row>
    <row r="30" spans="1:5" x14ac:dyDescent="0.25">
      <c r="A30" s="203" t="s">
        <v>701</v>
      </c>
      <c r="B30" s="204" t="s">
        <v>236</v>
      </c>
      <c r="C30" s="205">
        <v>41</v>
      </c>
      <c r="D30" s="205">
        <v>32</v>
      </c>
      <c r="E30" s="206">
        <v>-9</v>
      </c>
    </row>
    <row r="31" spans="1:5" x14ac:dyDescent="0.25">
      <c r="A31" s="203" t="s">
        <v>702</v>
      </c>
      <c r="B31" s="204" t="s">
        <v>188</v>
      </c>
      <c r="C31" s="205">
        <v>25</v>
      </c>
      <c r="D31" s="205">
        <v>17</v>
      </c>
      <c r="E31" s="206">
        <v>-8</v>
      </c>
    </row>
    <row r="32" spans="1:5" x14ac:dyDescent="0.25">
      <c r="A32" s="203" t="s">
        <v>703</v>
      </c>
      <c r="B32" s="204" t="s">
        <v>259</v>
      </c>
      <c r="C32" s="205">
        <v>18</v>
      </c>
      <c r="D32" s="205">
        <v>24</v>
      </c>
      <c r="E32" s="206">
        <v>6</v>
      </c>
    </row>
    <row r="33" spans="1:5" x14ac:dyDescent="0.25">
      <c r="A33" s="203" t="s">
        <v>706</v>
      </c>
      <c r="B33" s="204" t="s">
        <v>470</v>
      </c>
      <c r="C33" s="205">
        <v>16</v>
      </c>
      <c r="D33" s="205">
        <v>14</v>
      </c>
      <c r="E33" s="206">
        <v>-2</v>
      </c>
    </row>
    <row r="34" spans="1:5" x14ac:dyDescent="0.25">
      <c r="A34" s="203" t="s">
        <v>704</v>
      </c>
      <c r="B34" s="204" t="s">
        <v>252</v>
      </c>
      <c r="C34" s="205">
        <v>13</v>
      </c>
      <c r="D34" s="205">
        <v>6</v>
      </c>
      <c r="E34" s="206">
        <v>-7</v>
      </c>
    </row>
    <row r="35" spans="1:5" ht="15.75" thickBot="1" x14ac:dyDescent="0.3">
      <c r="A35" s="207" t="s">
        <v>705</v>
      </c>
      <c r="B35" s="208" t="s">
        <v>334</v>
      </c>
      <c r="C35" s="209">
        <v>7</v>
      </c>
      <c r="D35" s="209">
        <v>28</v>
      </c>
      <c r="E35" s="210">
        <v>21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J35"/>
  <sheetViews>
    <sheetView showGridLines="0" workbookViewId="0">
      <selection activeCell="H14" sqref="H14"/>
    </sheetView>
  </sheetViews>
  <sheetFormatPr defaultRowHeight="15" x14ac:dyDescent="0.25"/>
  <cols>
    <col min="1" max="1" width="16.42578125" style="121" bestFit="1" customWidth="1"/>
    <col min="2" max="2" width="20.42578125" style="121" bestFit="1" customWidth="1"/>
    <col min="3" max="5" width="16.85546875" style="121" customWidth="1"/>
    <col min="6" max="6" width="9.140625" style="121"/>
    <col min="7" max="7" width="21.7109375" style="121" customWidth="1"/>
    <col min="8" max="8" width="21.85546875" style="121" customWidth="1"/>
    <col min="9" max="9" width="17.42578125" style="121" customWidth="1"/>
    <col min="10" max="10" width="20.85546875" style="121" customWidth="1"/>
    <col min="11" max="16384" width="9.140625" style="121"/>
  </cols>
  <sheetData>
    <row r="1" spans="1:10" x14ac:dyDescent="0.25">
      <c r="A1" s="256" t="s">
        <v>720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0" ht="15.75" thickBot="1" x14ac:dyDescent="0.3"/>
    <row r="3" spans="1:10" ht="15.75" thickBot="1" x14ac:dyDescent="0.3">
      <c r="A3" s="229" t="s">
        <v>717</v>
      </c>
      <c r="B3" s="230"/>
      <c r="C3" s="230"/>
      <c r="D3" s="230"/>
      <c r="E3" s="231"/>
      <c r="G3" s="218"/>
      <c r="H3" s="219"/>
      <c r="I3" s="219"/>
      <c r="J3" s="220"/>
    </row>
    <row r="4" spans="1:10" ht="65.25" customHeight="1" thickBot="1" x14ac:dyDescent="0.3">
      <c r="A4" s="232" t="s">
        <v>712</v>
      </c>
      <c r="B4" s="233" t="s">
        <v>716</v>
      </c>
      <c r="C4" s="233" t="s">
        <v>713</v>
      </c>
      <c r="D4" s="233" t="s">
        <v>714</v>
      </c>
      <c r="E4" s="234" t="s">
        <v>715</v>
      </c>
      <c r="G4" s="221" t="s">
        <v>712</v>
      </c>
      <c r="H4" s="222" t="s">
        <v>716</v>
      </c>
      <c r="I4" s="222" t="s">
        <v>742</v>
      </c>
      <c r="J4" s="223" t="s">
        <v>743</v>
      </c>
    </row>
    <row r="5" spans="1:10" x14ac:dyDescent="0.25">
      <c r="A5" s="235" t="s">
        <v>700</v>
      </c>
      <c r="B5" s="236" t="s">
        <v>196</v>
      </c>
      <c r="C5" s="237">
        <v>9</v>
      </c>
      <c r="D5" s="237">
        <v>6</v>
      </c>
      <c r="E5" s="238">
        <v>-3</v>
      </c>
      <c r="G5" s="235" t="s">
        <v>700</v>
      </c>
      <c r="H5" s="236" t="s">
        <v>196</v>
      </c>
      <c r="I5" s="224">
        <v>1</v>
      </c>
      <c r="J5" s="225">
        <v>1</v>
      </c>
    </row>
    <row r="6" spans="1:10" x14ac:dyDescent="0.25">
      <c r="A6" s="239" t="s">
        <v>701</v>
      </c>
      <c r="B6" s="240" t="s">
        <v>236</v>
      </c>
      <c r="C6" s="241">
        <v>28</v>
      </c>
      <c r="D6" s="241">
        <v>22</v>
      </c>
      <c r="E6" s="242">
        <v>-6</v>
      </c>
      <c r="G6" s="239" t="s">
        <v>701</v>
      </c>
      <c r="H6" s="240" t="s">
        <v>236</v>
      </c>
      <c r="I6" s="226"/>
      <c r="J6" s="227">
        <v>1</v>
      </c>
    </row>
    <row r="7" spans="1:10" x14ac:dyDescent="0.25">
      <c r="A7" s="239" t="s">
        <v>702</v>
      </c>
      <c r="B7" s="240" t="s">
        <v>188</v>
      </c>
      <c r="C7" s="241">
        <v>15</v>
      </c>
      <c r="D7" s="241">
        <v>11</v>
      </c>
      <c r="E7" s="242">
        <v>-4</v>
      </c>
      <c r="G7" s="239" t="s">
        <v>702</v>
      </c>
      <c r="H7" s="240" t="s">
        <v>188</v>
      </c>
      <c r="I7" s="241"/>
      <c r="J7" s="242"/>
    </row>
    <row r="8" spans="1:10" x14ac:dyDescent="0.25">
      <c r="A8" s="239" t="s">
        <v>703</v>
      </c>
      <c r="B8" s="240" t="s">
        <v>259</v>
      </c>
      <c r="C8" s="241">
        <v>10</v>
      </c>
      <c r="D8" s="241">
        <v>13</v>
      </c>
      <c r="E8" s="242">
        <v>3</v>
      </c>
      <c r="G8" s="239" t="s">
        <v>703</v>
      </c>
      <c r="H8" s="240" t="s">
        <v>259</v>
      </c>
      <c r="I8" s="241"/>
      <c r="J8" s="242"/>
    </row>
    <row r="9" spans="1:10" x14ac:dyDescent="0.25">
      <c r="A9" s="239" t="s">
        <v>706</v>
      </c>
      <c r="B9" s="240" t="s">
        <v>470</v>
      </c>
      <c r="C9" s="241">
        <v>8</v>
      </c>
      <c r="D9" s="241">
        <v>18</v>
      </c>
      <c r="E9" s="242">
        <v>10</v>
      </c>
      <c r="G9" s="239" t="s">
        <v>706</v>
      </c>
      <c r="H9" s="240" t="s">
        <v>470</v>
      </c>
      <c r="I9" s="241"/>
      <c r="J9" s="242"/>
    </row>
    <row r="10" spans="1:10" x14ac:dyDescent="0.25">
      <c r="A10" s="239" t="s">
        <v>704</v>
      </c>
      <c r="B10" s="240" t="s">
        <v>252</v>
      </c>
      <c r="C10" s="241">
        <v>17</v>
      </c>
      <c r="D10" s="241">
        <v>0</v>
      </c>
      <c r="E10" s="242">
        <v>-17</v>
      </c>
      <c r="G10" s="239" t="s">
        <v>704</v>
      </c>
      <c r="H10" s="240" t="s">
        <v>252</v>
      </c>
      <c r="I10" s="241"/>
      <c r="J10" s="242"/>
    </row>
    <row r="11" spans="1:10" ht="15.75" thickBot="1" x14ac:dyDescent="0.3">
      <c r="A11" s="243" t="s">
        <v>705</v>
      </c>
      <c r="B11" s="244" t="s">
        <v>334</v>
      </c>
      <c r="C11" s="245">
        <v>5</v>
      </c>
      <c r="D11" s="245">
        <v>22</v>
      </c>
      <c r="E11" s="246">
        <v>17</v>
      </c>
      <c r="G11" s="243" t="s">
        <v>705</v>
      </c>
      <c r="H11" s="244" t="s">
        <v>334</v>
      </c>
      <c r="I11" s="245"/>
      <c r="J11" s="246"/>
    </row>
    <row r="12" spans="1:10" x14ac:dyDescent="0.25">
      <c r="A12" s="228"/>
      <c r="B12" s="228"/>
      <c r="C12" s="228"/>
      <c r="D12" s="228"/>
      <c r="E12" s="228"/>
    </row>
    <row r="13" spans="1:10" x14ac:dyDescent="0.25">
      <c r="A13" s="87"/>
      <c r="B13" s="87"/>
      <c r="C13" s="87"/>
      <c r="D13" s="87"/>
      <c r="E13" s="87"/>
    </row>
    <row r="14" spans="1:10" ht="15.75" thickBot="1" x14ac:dyDescent="0.3">
      <c r="A14" s="228"/>
      <c r="B14" s="228"/>
      <c r="C14" s="228"/>
      <c r="D14" s="228"/>
      <c r="E14" s="228"/>
    </row>
    <row r="15" spans="1:10" ht="15.75" thickBot="1" x14ac:dyDescent="0.3">
      <c r="A15" s="229" t="s">
        <v>718</v>
      </c>
      <c r="B15" s="230"/>
      <c r="C15" s="230"/>
      <c r="D15" s="230"/>
      <c r="E15" s="231"/>
    </row>
    <row r="16" spans="1:10" ht="65.25" customHeight="1" thickBot="1" x14ac:dyDescent="0.3">
      <c r="A16" s="232" t="s">
        <v>712</v>
      </c>
      <c r="B16" s="233" t="s">
        <v>716</v>
      </c>
      <c r="C16" s="233" t="s">
        <v>713</v>
      </c>
      <c r="D16" s="233" t="s">
        <v>714</v>
      </c>
      <c r="E16" s="234" t="s">
        <v>715</v>
      </c>
    </row>
    <row r="17" spans="1:5" x14ac:dyDescent="0.25">
      <c r="A17" s="235" t="s">
        <v>700</v>
      </c>
      <c r="B17" s="236" t="s">
        <v>196</v>
      </c>
      <c r="C17" s="237">
        <v>9</v>
      </c>
      <c r="D17" s="237">
        <v>6</v>
      </c>
      <c r="E17" s="238">
        <v>-3</v>
      </c>
    </row>
    <row r="18" spans="1:5" x14ac:dyDescent="0.25">
      <c r="A18" s="239" t="s">
        <v>701</v>
      </c>
      <c r="B18" s="240" t="s">
        <v>236</v>
      </c>
      <c r="C18" s="241">
        <v>27</v>
      </c>
      <c r="D18" s="241">
        <v>20</v>
      </c>
      <c r="E18" s="242">
        <v>-7</v>
      </c>
    </row>
    <row r="19" spans="1:5" x14ac:dyDescent="0.25">
      <c r="A19" s="239" t="s">
        <v>702</v>
      </c>
      <c r="B19" s="240" t="s">
        <v>188</v>
      </c>
      <c r="C19" s="241">
        <v>15</v>
      </c>
      <c r="D19" s="241">
        <v>11</v>
      </c>
      <c r="E19" s="242">
        <v>-4</v>
      </c>
    </row>
    <row r="20" spans="1:5" x14ac:dyDescent="0.25">
      <c r="A20" s="239" t="s">
        <v>703</v>
      </c>
      <c r="B20" s="240" t="s">
        <v>259</v>
      </c>
      <c r="C20" s="241">
        <v>10</v>
      </c>
      <c r="D20" s="241">
        <v>13</v>
      </c>
      <c r="E20" s="242">
        <v>3</v>
      </c>
    </row>
    <row r="21" spans="1:5" x14ac:dyDescent="0.25">
      <c r="A21" s="239" t="s">
        <v>706</v>
      </c>
      <c r="B21" s="240" t="s">
        <v>470</v>
      </c>
      <c r="C21" s="241">
        <v>7</v>
      </c>
      <c r="D21" s="241">
        <v>16</v>
      </c>
      <c r="E21" s="242">
        <v>9</v>
      </c>
    </row>
    <row r="22" spans="1:5" x14ac:dyDescent="0.25">
      <c r="A22" s="239" t="s">
        <v>704</v>
      </c>
      <c r="B22" s="240" t="s">
        <v>252</v>
      </c>
      <c r="C22" s="241">
        <v>15</v>
      </c>
      <c r="D22" s="241">
        <v>0</v>
      </c>
      <c r="E22" s="242">
        <v>-15</v>
      </c>
    </row>
    <row r="23" spans="1:5" ht="15.75" thickBot="1" x14ac:dyDescent="0.3">
      <c r="A23" s="243" t="s">
        <v>705</v>
      </c>
      <c r="B23" s="244" t="s">
        <v>334</v>
      </c>
      <c r="C23" s="245">
        <v>5</v>
      </c>
      <c r="D23" s="245">
        <v>22</v>
      </c>
      <c r="E23" s="246">
        <v>17</v>
      </c>
    </row>
    <row r="24" spans="1:5" x14ac:dyDescent="0.25">
      <c r="A24" s="228"/>
      <c r="B24" s="228"/>
      <c r="C24" s="228"/>
      <c r="D24" s="228"/>
      <c r="E24" s="228"/>
    </row>
    <row r="25" spans="1:5" x14ac:dyDescent="0.25">
      <c r="A25" s="87"/>
      <c r="B25" s="87"/>
      <c r="C25" s="87"/>
      <c r="D25" s="87"/>
      <c r="E25" s="87"/>
    </row>
    <row r="26" spans="1:5" ht="15.75" thickBot="1" x14ac:dyDescent="0.3">
      <c r="A26" s="228"/>
      <c r="B26" s="228"/>
      <c r="C26" s="228"/>
      <c r="D26" s="228"/>
      <c r="E26" s="228"/>
    </row>
    <row r="27" spans="1:5" ht="15.75" thickBot="1" x14ac:dyDescent="0.3">
      <c r="A27" s="229" t="s">
        <v>719</v>
      </c>
      <c r="B27" s="230"/>
      <c r="C27" s="230"/>
      <c r="D27" s="230"/>
      <c r="E27" s="231"/>
    </row>
    <row r="28" spans="1:5" ht="65.25" customHeight="1" thickBot="1" x14ac:dyDescent="0.3">
      <c r="A28" s="232" t="s">
        <v>712</v>
      </c>
      <c r="B28" s="233" t="s">
        <v>716</v>
      </c>
      <c r="C28" s="233" t="s">
        <v>713</v>
      </c>
      <c r="D28" s="233" t="s">
        <v>714</v>
      </c>
      <c r="E28" s="234" t="s">
        <v>715</v>
      </c>
    </row>
    <row r="29" spans="1:5" x14ac:dyDescent="0.25">
      <c r="A29" s="235" t="s">
        <v>700</v>
      </c>
      <c r="B29" s="236" t="s">
        <v>196</v>
      </c>
      <c r="C29" s="237">
        <v>12</v>
      </c>
      <c r="D29" s="237">
        <v>10</v>
      </c>
      <c r="E29" s="238">
        <v>-2</v>
      </c>
    </row>
    <row r="30" spans="1:5" x14ac:dyDescent="0.25">
      <c r="A30" s="239" t="s">
        <v>701</v>
      </c>
      <c r="B30" s="240" t="s">
        <v>236</v>
      </c>
      <c r="C30" s="241">
        <v>42</v>
      </c>
      <c r="D30" s="241">
        <v>24</v>
      </c>
      <c r="E30" s="242">
        <v>-18</v>
      </c>
    </row>
    <row r="31" spans="1:5" x14ac:dyDescent="0.25">
      <c r="A31" s="239" t="s">
        <v>702</v>
      </c>
      <c r="B31" s="240" t="s">
        <v>188</v>
      </c>
      <c r="C31" s="241">
        <v>18</v>
      </c>
      <c r="D31" s="241">
        <v>16</v>
      </c>
      <c r="E31" s="242">
        <v>-2</v>
      </c>
    </row>
    <row r="32" spans="1:5" x14ac:dyDescent="0.25">
      <c r="A32" s="239" t="s">
        <v>703</v>
      </c>
      <c r="B32" s="240" t="s">
        <v>259</v>
      </c>
      <c r="C32" s="241">
        <v>16</v>
      </c>
      <c r="D32" s="241">
        <v>15</v>
      </c>
      <c r="E32" s="242">
        <v>-1</v>
      </c>
    </row>
    <row r="33" spans="1:5" x14ac:dyDescent="0.25">
      <c r="A33" s="239" t="s">
        <v>706</v>
      </c>
      <c r="B33" s="240" t="s">
        <v>470</v>
      </c>
      <c r="C33" s="241">
        <v>10</v>
      </c>
      <c r="D33" s="241">
        <v>21</v>
      </c>
      <c r="E33" s="242">
        <v>11</v>
      </c>
    </row>
    <row r="34" spans="1:5" x14ac:dyDescent="0.25">
      <c r="A34" s="239" t="s">
        <v>704</v>
      </c>
      <c r="B34" s="240" t="s">
        <v>252</v>
      </c>
      <c r="C34" s="241">
        <v>18</v>
      </c>
      <c r="D34" s="241">
        <v>2</v>
      </c>
      <c r="E34" s="242">
        <v>-16</v>
      </c>
    </row>
    <row r="35" spans="1:5" ht="15.75" thickBot="1" x14ac:dyDescent="0.3">
      <c r="A35" s="243" t="s">
        <v>705</v>
      </c>
      <c r="B35" s="244" t="s">
        <v>334</v>
      </c>
      <c r="C35" s="245">
        <v>5</v>
      </c>
      <c r="D35" s="245">
        <v>33</v>
      </c>
      <c r="E35" s="246">
        <v>28</v>
      </c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8"/>
  <dimension ref="A1:L505"/>
  <sheetViews>
    <sheetView showGridLines="0" zoomScaleNormal="100" zoomScaleSheetLayoutView="100" workbookViewId="0">
      <selection sqref="A1:L1"/>
    </sheetView>
  </sheetViews>
  <sheetFormatPr defaultColWidth="9.28515625" defaultRowHeight="11.25" x14ac:dyDescent="0.2"/>
  <cols>
    <col min="1" max="1" width="7.5703125" style="4" customWidth="1"/>
    <col min="2" max="2" width="22.28515625" style="5" customWidth="1"/>
    <col min="3" max="3" width="14.28515625" style="4" bestFit="1" customWidth="1"/>
    <col min="4" max="5" width="14.28515625" style="4" customWidth="1"/>
    <col min="6" max="6" width="5.140625" style="4" customWidth="1"/>
    <col min="7" max="7" width="27.28515625" style="4" customWidth="1"/>
    <col min="8" max="8" width="13.7109375" style="3" customWidth="1"/>
    <col min="9" max="9" width="19.7109375" style="4" customWidth="1"/>
    <col min="10" max="10" width="14.85546875" style="3" bestFit="1" customWidth="1"/>
    <col min="11" max="12" width="14.85546875" style="3" customWidth="1"/>
    <col min="13" max="247" width="9.28515625" style="3"/>
    <col min="248" max="248" width="7.5703125" style="3" customWidth="1"/>
    <col min="249" max="249" width="22.28515625" style="3" customWidth="1"/>
    <col min="250" max="250" width="14.28515625" style="3" bestFit="1" customWidth="1"/>
    <col min="251" max="251" width="5.140625" style="3" customWidth="1"/>
    <col min="252" max="252" width="27.28515625" style="3" customWidth="1"/>
    <col min="253" max="253" width="13.7109375" style="3" customWidth="1"/>
    <col min="254" max="254" width="19.7109375" style="3" customWidth="1"/>
    <col min="255" max="255" width="14.85546875" style="3" bestFit="1" customWidth="1"/>
    <col min="256" max="258" width="9.28515625" style="3"/>
    <col min="259" max="259" width="41.7109375" style="3" customWidth="1"/>
    <col min="260" max="260" width="17.85546875" style="3" bestFit="1" customWidth="1"/>
    <col min="261" max="503" width="9.28515625" style="3"/>
    <col min="504" max="504" width="7.5703125" style="3" customWidth="1"/>
    <col min="505" max="505" width="22.28515625" style="3" customWidth="1"/>
    <col min="506" max="506" width="14.28515625" style="3" bestFit="1" customWidth="1"/>
    <col min="507" max="507" width="5.140625" style="3" customWidth="1"/>
    <col min="508" max="508" width="27.28515625" style="3" customWidth="1"/>
    <col min="509" max="509" width="13.7109375" style="3" customWidth="1"/>
    <col min="510" max="510" width="19.7109375" style="3" customWidth="1"/>
    <col min="511" max="511" width="14.85546875" style="3" bestFit="1" customWidth="1"/>
    <col min="512" max="514" width="9.28515625" style="3"/>
    <col min="515" max="515" width="41.7109375" style="3" customWidth="1"/>
    <col min="516" max="516" width="17.85546875" style="3" bestFit="1" customWidth="1"/>
    <col min="517" max="759" width="9.28515625" style="3"/>
    <col min="760" max="760" width="7.5703125" style="3" customWidth="1"/>
    <col min="761" max="761" width="22.28515625" style="3" customWidth="1"/>
    <col min="762" max="762" width="14.28515625" style="3" bestFit="1" customWidth="1"/>
    <col min="763" max="763" width="5.140625" style="3" customWidth="1"/>
    <col min="764" max="764" width="27.28515625" style="3" customWidth="1"/>
    <col min="765" max="765" width="13.7109375" style="3" customWidth="1"/>
    <col min="766" max="766" width="19.7109375" style="3" customWidth="1"/>
    <col min="767" max="767" width="14.85546875" style="3" bestFit="1" customWidth="1"/>
    <col min="768" max="770" width="9.28515625" style="3"/>
    <col min="771" max="771" width="41.7109375" style="3" customWidth="1"/>
    <col min="772" max="772" width="17.85546875" style="3" bestFit="1" customWidth="1"/>
    <col min="773" max="1015" width="9.28515625" style="3"/>
    <col min="1016" max="1016" width="7.5703125" style="3" customWidth="1"/>
    <col min="1017" max="1017" width="22.28515625" style="3" customWidth="1"/>
    <col min="1018" max="1018" width="14.28515625" style="3" bestFit="1" customWidth="1"/>
    <col min="1019" max="1019" width="5.140625" style="3" customWidth="1"/>
    <col min="1020" max="1020" width="27.28515625" style="3" customWidth="1"/>
    <col min="1021" max="1021" width="13.7109375" style="3" customWidth="1"/>
    <col min="1022" max="1022" width="19.7109375" style="3" customWidth="1"/>
    <col min="1023" max="1023" width="14.85546875" style="3" bestFit="1" customWidth="1"/>
    <col min="1024" max="1026" width="9.28515625" style="3"/>
    <col min="1027" max="1027" width="41.7109375" style="3" customWidth="1"/>
    <col min="1028" max="1028" width="17.85546875" style="3" bestFit="1" customWidth="1"/>
    <col min="1029" max="1271" width="9.28515625" style="3"/>
    <col min="1272" max="1272" width="7.5703125" style="3" customWidth="1"/>
    <col min="1273" max="1273" width="22.28515625" style="3" customWidth="1"/>
    <col min="1274" max="1274" width="14.28515625" style="3" bestFit="1" customWidth="1"/>
    <col min="1275" max="1275" width="5.140625" style="3" customWidth="1"/>
    <col min="1276" max="1276" width="27.28515625" style="3" customWidth="1"/>
    <col min="1277" max="1277" width="13.7109375" style="3" customWidth="1"/>
    <col min="1278" max="1278" width="19.7109375" style="3" customWidth="1"/>
    <col min="1279" max="1279" width="14.85546875" style="3" bestFit="1" customWidth="1"/>
    <col min="1280" max="1282" width="9.28515625" style="3"/>
    <col min="1283" max="1283" width="41.7109375" style="3" customWidth="1"/>
    <col min="1284" max="1284" width="17.85546875" style="3" bestFit="1" customWidth="1"/>
    <col min="1285" max="1527" width="9.28515625" style="3"/>
    <col min="1528" max="1528" width="7.5703125" style="3" customWidth="1"/>
    <col min="1529" max="1529" width="22.28515625" style="3" customWidth="1"/>
    <col min="1530" max="1530" width="14.28515625" style="3" bestFit="1" customWidth="1"/>
    <col min="1531" max="1531" width="5.140625" style="3" customWidth="1"/>
    <col min="1532" max="1532" width="27.28515625" style="3" customWidth="1"/>
    <col min="1533" max="1533" width="13.7109375" style="3" customWidth="1"/>
    <col min="1534" max="1534" width="19.7109375" style="3" customWidth="1"/>
    <col min="1535" max="1535" width="14.85546875" style="3" bestFit="1" customWidth="1"/>
    <col min="1536" max="1538" width="9.28515625" style="3"/>
    <col min="1539" max="1539" width="41.7109375" style="3" customWidth="1"/>
    <col min="1540" max="1540" width="17.85546875" style="3" bestFit="1" customWidth="1"/>
    <col min="1541" max="1783" width="9.28515625" style="3"/>
    <col min="1784" max="1784" width="7.5703125" style="3" customWidth="1"/>
    <col min="1785" max="1785" width="22.28515625" style="3" customWidth="1"/>
    <col min="1786" max="1786" width="14.28515625" style="3" bestFit="1" customWidth="1"/>
    <col min="1787" max="1787" width="5.140625" style="3" customWidth="1"/>
    <col min="1788" max="1788" width="27.28515625" style="3" customWidth="1"/>
    <col min="1789" max="1789" width="13.7109375" style="3" customWidth="1"/>
    <col min="1790" max="1790" width="19.7109375" style="3" customWidth="1"/>
    <col min="1791" max="1791" width="14.85546875" style="3" bestFit="1" customWidth="1"/>
    <col min="1792" max="1794" width="9.28515625" style="3"/>
    <col min="1795" max="1795" width="41.7109375" style="3" customWidth="1"/>
    <col min="1796" max="1796" width="17.85546875" style="3" bestFit="1" customWidth="1"/>
    <col min="1797" max="2039" width="9.28515625" style="3"/>
    <col min="2040" max="2040" width="7.5703125" style="3" customWidth="1"/>
    <col min="2041" max="2041" width="22.28515625" style="3" customWidth="1"/>
    <col min="2042" max="2042" width="14.28515625" style="3" bestFit="1" customWidth="1"/>
    <col min="2043" max="2043" width="5.140625" style="3" customWidth="1"/>
    <col min="2044" max="2044" width="27.28515625" style="3" customWidth="1"/>
    <col min="2045" max="2045" width="13.7109375" style="3" customWidth="1"/>
    <col min="2046" max="2046" width="19.7109375" style="3" customWidth="1"/>
    <col min="2047" max="2047" width="14.85546875" style="3" bestFit="1" customWidth="1"/>
    <col min="2048" max="2050" width="9.28515625" style="3"/>
    <col min="2051" max="2051" width="41.7109375" style="3" customWidth="1"/>
    <col min="2052" max="2052" width="17.85546875" style="3" bestFit="1" customWidth="1"/>
    <col min="2053" max="2295" width="9.28515625" style="3"/>
    <col min="2296" max="2296" width="7.5703125" style="3" customWidth="1"/>
    <col min="2297" max="2297" width="22.28515625" style="3" customWidth="1"/>
    <col min="2298" max="2298" width="14.28515625" style="3" bestFit="1" customWidth="1"/>
    <col min="2299" max="2299" width="5.140625" style="3" customWidth="1"/>
    <col min="2300" max="2300" width="27.28515625" style="3" customWidth="1"/>
    <col min="2301" max="2301" width="13.7109375" style="3" customWidth="1"/>
    <col min="2302" max="2302" width="19.7109375" style="3" customWidth="1"/>
    <col min="2303" max="2303" width="14.85546875" style="3" bestFit="1" customWidth="1"/>
    <col min="2304" max="2306" width="9.28515625" style="3"/>
    <col min="2307" max="2307" width="41.7109375" style="3" customWidth="1"/>
    <col min="2308" max="2308" width="17.85546875" style="3" bestFit="1" customWidth="1"/>
    <col min="2309" max="2551" width="9.28515625" style="3"/>
    <col min="2552" max="2552" width="7.5703125" style="3" customWidth="1"/>
    <col min="2553" max="2553" width="22.28515625" style="3" customWidth="1"/>
    <col min="2554" max="2554" width="14.28515625" style="3" bestFit="1" customWidth="1"/>
    <col min="2555" max="2555" width="5.140625" style="3" customWidth="1"/>
    <col min="2556" max="2556" width="27.28515625" style="3" customWidth="1"/>
    <col min="2557" max="2557" width="13.7109375" style="3" customWidth="1"/>
    <col min="2558" max="2558" width="19.7109375" style="3" customWidth="1"/>
    <col min="2559" max="2559" width="14.85546875" style="3" bestFit="1" customWidth="1"/>
    <col min="2560" max="2562" width="9.28515625" style="3"/>
    <col min="2563" max="2563" width="41.7109375" style="3" customWidth="1"/>
    <col min="2564" max="2564" width="17.85546875" style="3" bestFit="1" customWidth="1"/>
    <col min="2565" max="2807" width="9.28515625" style="3"/>
    <col min="2808" max="2808" width="7.5703125" style="3" customWidth="1"/>
    <col min="2809" max="2809" width="22.28515625" style="3" customWidth="1"/>
    <col min="2810" max="2810" width="14.28515625" style="3" bestFit="1" customWidth="1"/>
    <col min="2811" max="2811" width="5.140625" style="3" customWidth="1"/>
    <col min="2812" max="2812" width="27.28515625" style="3" customWidth="1"/>
    <col min="2813" max="2813" width="13.7109375" style="3" customWidth="1"/>
    <col min="2814" max="2814" width="19.7109375" style="3" customWidth="1"/>
    <col min="2815" max="2815" width="14.85546875" style="3" bestFit="1" customWidth="1"/>
    <col min="2816" max="2818" width="9.28515625" style="3"/>
    <col min="2819" max="2819" width="41.7109375" style="3" customWidth="1"/>
    <col min="2820" max="2820" width="17.85546875" style="3" bestFit="1" customWidth="1"/>
    <col min="2821" max="3063" width="9.28515625" style="3"/>
    <col min="3064" max="3064" width="7.5703125" style="3" customWidth="1"/>
    <col min="3065" max="3065" width="22.28515625" style="3" customWidth="1"/>
    <col min="3066" max="3066" width="14.28515625" style="3" bestFit="1" customWidth="1"/>
    <col min="3067" max="3067" width="5.140625" style="3" customWidth="1"/>
    <col min="3068" max="3068" width="27.28515625" style="3" customWidth="1"/>
    <col min="3069" max="3069" width="13.7109375" style="3" customWidth="1"/>
    <col min="3070" max="3070" width="19.7109375" style="3" customWidth="1"/>
    <col min="3071" max="3071" width="14.85546875" style="3" bestFit="1" customWidth="1"/>
    <col min="3072" max="3074" width="9.28515625" style="3"/>
    <col min="3075" max="3075" width="41.7109375" style="3" customWidth="1"/>
    <col min="3076" max="3076" width="17.85546875" style="3" bestFit="1" customWidth="1"/>
    <col min="3077" max="3319" width="9.28515625" style="3"/>
    <col min="3320" max="3320" width="7.5703125" style="3" customWidth="1"/>
    <col min="3321" max="3321" width="22.28515625" style="3" customWidth="1"/>
    <col min="3322" max="3322" width="14.28515625" style="3" bestFit="1" customWidth="1"/>
    <col min="3323" max="3323" width="5.140625" style="3" customWidth="1"/>
    <col min="3324" max="3324" width="27.28515625" style="3" customWidth="1"/>
    <col min="3325" max="3325" width="13.7109375" style="3" customWidth="1"/>
    <col min="3326" max="3326" width="19.7109375" style="3" customWidth="1"/>
    <col min="3327" max="3327" width="14.85546875" style="3" bestFit="1" customWidth="1"/>
    <col min="3328" max="3330" width="9.28515625" style="3"/>
    <col min="3331" max="3331" width="41.7109375" style="3" customWidth="1"/>
    <col min="3332" max="3332" width="17.85546875" style="3" bestFit="1" customWidth="1"/>
    <col min="3333" max="3575" width="9.28515625" style="3"/>
    <col min="3576" max="3576" width="7.5703125" style="3" customWidth="1"/>
    <col min="3577" max="3577" width="22.28515625" style="3" customWidth="1"/>
    <col min="3578" max="3578" width="14.28515625" style="3" bestFit="1" customWidth="1"/>
    <col min="3579" max="3579" width="5.140625" style="3" customWidth="1"/>
    <col min="3580" max="3580" width="27.28515625" style="3" customWidth="1"/>
    <col min="3581" max="3581" width="13.7109375" style="3" customWidth="1"/>
    <col min="3582" max="3582" width="19.7109375" style="3" customWidth="1"/>
    <col min="3583" max="3583" width="14.85546875" style="3" bestFit="1" customWidth="1"/>
    <col min="3584" max="3586" width="9.28515625" style="3"/>
    <col min="3587" max="3587" width="41.7109375" style="3" customWidth="1"/>
    <col min="3588" max="3588" width="17.85546875" style="3" bestFit="1" customWidth="1"/>
    <col min="3589" max="3831" width="9.28515625" style="3"/>
    <col min="3832" max="3832" width="7.5703125" style="3" customWidth="1"/>
    <col min="3833" max="3833" width="22.28515625" style="3" customWidth="1"/>
    <col min="3834" max="3834" width="14.28515625" style="3" bestFit="1" customWidth="1"/>
    <col min="3835" max="3835" width="5.140625" style="3" customWidth="1"/>
    <col min="3836" max="3836" width="27.28515625" style="3" customWidth="1"/>
    <col min="3837" max="3837" width="13.7109375" style="3" customWidth="1"/>
    <col min="3838" max="3838" width="19.7109375" style="3" customWidth="1"/>
    <col min="3839" max="3839" width="14.85546875" style="3" bestFit="1" customWidth="1"/>
    <col min="3840" max="3842" width="9.28515625" style="3"/>
    <col min="3843" max="3843" width="41.7109375" style="3" customWidth="1"/>
    <col min="3844" max="3844" width="17.85546875" style="3" bestFit="1" customWidth="1"/>
    <col min="3845" max="4087" width="9.28515625" style="3"/>
    <col min="4088" max="4088" width="7.5703125" style="3" customWidth="1"/>
    <col min="4089" max="4089" width="22.28515625" style="3" customWidth="1"/>
    <col min="4090" max="4090" width="14.28515625" style="3" bestFit="1" customWidth="1"/>
    <col min="4091" max="4091" width="5.140625" style="3" customWidth="1"/>
    <col min="4092" max="4092" width="27.28515625" style="3" customWidth="1"/>
    <col min="4093" max="4093" width="13.7109375" style="3" customWidth="1"/>
    <col min="4094" max="4094" width="19.7109375" style="3" customWidth="1"/>
    <col min="4095" max="4095" width="14.85546875" style="3" bestFit="1" customWidth="1"/>
    <col min="4096" max="4098" width="9.28515625" style="3"/>
    <col min="4099" max="4099" width="41.7109375" style="3" customWidth="1"/>
    <col min="4100" max="4100" width="17.85546875" style="3" bestFit="1" customWidth="1"/>
    <col min="4101" max="4343" width="9.28515625" style="3"/>
    <col min="4344" max="4344" width="7.5703125" style="3" customWidth="1"/>
    <col min="4345" max="4345" width="22.28515625" style="3" customWidth="1"/>
    <col min="4346" max="4346" width="14.28515625" style="3" bestFit="1" customWidth="1"/>
    <col min="4347" max="4347" width="5.140625" style="3" customWidth="1"/>
    <col min="4348" max="4348" width="27.28515625" style="3" customWidth="1"/>
    <col min="4349" max="4349" width="13.7109375" style="3" customWidth="1"/>
    <col min="4350" max="4350" width="19.7109375" style="3" customWidth="1"/>
    <col min="4351" max="4351" width="14.85546875" style="3" bestFit="1" customWidth="1"/>
    <col min="4352" max="4354" width="9.28515625" style="3"/>
    <col min="4355" max="4355" width="41.7109375" style="3" customWidth="1"/>
    <col min="4356" max="4356" width="17.85546875" style="3" bestFit="1" customWidth="1"/>
    <col min="4357" max="4599" width="9.28515625" style="3"/>
    <col min="4600" max="4600" width="7.5703125" style="3" customWidth="1"/>
    <col min="4601" max="4601" width="22.28515625" style="3" customWidth="1"/>
    <col min="4602" max="4602" width="14.28515625" style="3" bestFit="1" customWidth="1"/>
    <col min="4603" max="4603" width="5.140625" style="3" customWidth="1"/>
    <col min="4604" max="4604" width="27.28515625" style="3" customWidth="1"/>
    <col min="4605" max="4605" width="13.7109375" style="3" customWidth="1"/>
    <col min="4606" max="4606" width="19.7109375" style="3" customWidth="1"/>
    <col min="4607" max="4607" width="14.85546875" style="3" bestFit="1" customWidth="1"/>
    <col min="4608" max="4610" width="9.28515625" style="3"/>
    <col min="4611" max="4611" width="41.7109375" style="3" customWidth="1"/>
    <col min="4612" max="4612" width="17.85546875" style="3" bestFit="1" customWidth="1"/>
    <col min="4613" max="4855" width="9.28515625" style="3"/>
    <col min="4856" max="4856" width="7.5703125" style="3" customWidth="1"/>
    <col min="4857" max="4857" width="22.28515625" style="3" customWidth="1"/>
    <col min="4858" max="4858" width="14.28515625" style="3" bestFit="1" customWidth="1"/>
    <col min="4859" max="4859" width="5.140625" style="3" customWidth="1"/>
    <col min="4860" max="4860" width="27.28515625" style="3" customWidth="1"/>
    <col min="4861" max="4861" width="13.7109375" style="3" customWidth="1"/>
    <col min="4862" max="4862" width="19.7109375" style="3" customWidth="1"/>
    <col min="4863" max="4863" width="14.85546875" style="3" bestFit="1" customWidth="1"/>
    <col min="4864" max="4866" width="9.28515625" style="3"/>
    <col min="4867" max="4867" width="41.7109375" style="3" customWidth="1"/>
    <col min="4868" max="4868" width="17.85546875" style="3" bestFit="1" customWidth="1"/>
    <col min="4869" max="5111" width="9.28515625" style="3"/>
    <col min="5112" max="5112" width="7.5703125" style="3" customWidth="1"/>
    <col min="5113" max="5113" width="22.28515625" style="3" customWidth="1"/>
    <col min="5114" max="5114" width="14.28515625" style="3" bestFit="1" customWidth="1"/>
    <col min="5115" max="5115" width="5.140625" style="3" customWidth="1"/>
    <col min="5116" max="5116" width="27.28515625" style="3" customWidth="1"/>
    <col min="5117" max="5117" width="13.7109375" style="3" customWidth="1"/>
    <col min="5118" max="5118" width="19.7109375" style="3" customWidth="1"/>
    <col min="5119" max="5119" width="14.85546875" style="3" bestFit="1" customWidth="1"/>
    <col min="5120" max="5122" width="9.28515625" style="3"/>
    <col min="5123" max="5123" width="41.7109375" style="3" customWidth="1"/>
    <col min="5124" max="5124" width="17.85546875" style="3" bestFit="1" customWidth="1"/>
    <col min="5125" max="5367" width="9.28515625" style="3"/>
    <col min="5368" max="5368" width="7.5703125" style="3" customWidth="1"/>
    <col min="5369" max="5369" width="22.28515625" style="3" customWidth="1"/>
    <col min="5370" max="5370" width="14.28515625" style="3" bestFit="1" customWidth="1"/>
    <col min="5371" max="5371" width="5.140625" style="3" customWidth="1"/>
    <col min="5372" max="5372" width="27.28515625" style="3" customWidth="1"/>
    <col min="5373" max="5373" width="13.7109375" style="3" customWidth="1"/>
    <col min="5374" max="5374" width="19.7109375" style="3" customWidth="1"/>
    <col min="5375" max="5375" width="14.85546875" style="3" bestFit="1" customWidth="1"/>
    <col min="5376" max="5378" width="9.28515625" style="3"/>
    <col min="5379" max="5379" width="41.7109375" style="3" customWidth="1"/>
    <col min="5380" max="5380" width="17.85546875" style="3" bestFit="1" customWidth="1"/>
    <col min="5381" max="5623" width="9.28515625" style="3"/>
    <col min="5624" max="5624" width="7.5703125" style="3" customWidth="1"/>
    <col min="5625" max="5625" width="22.28515625" style="3" customWidth="1"/>
    <col min="5626" max="5626" width="14.28515625" style="3" bestFit="1" customWidth="1"/>
    <col min="5627" max="5627" width="5.140625" style="3" customWidth="1"/>
    <col min="5628" max="5628" width="27.28515625" style="3" customWidth="1"/>
    <col min="5629" max="5629" width="13.7109375" style="3" customWidth="1"/>
    <col min="5630" max="5630" width="19.7109375" style="3" customWidth="1"/>
    <col min="5631" max="5631" width="14.85546875" style="3" bestFit="1" customWidth="1"/>
    <col min="5632" max="5634" width="9.28515625" style="3"/>
    <col min="5635" max="5635" width="41.7109375" style="3" customWidth="1"/>
    <col min="5636" max="5636" width="17.85546875" style="3" bestFit="1" customWidth="1"/>
    <col min="5637" max="5879" width="9.28515625" style="3"/>
    <col min="5880" max="5880" width="7.5703125" style="3" customWidth="1"/>
    <col min="5881" max="5881" width="22.28515625" style="3" customWidth="1"/>
    <col min="5882" max="5882" width="14.28515625" style="3" bestFit="1" customWidth="1"/>
    <col min="5883" max="5883" width="5.140625" style="3" customWidth="1"/>
    <col min="5884" max="5884" width="27.28515625" style="3" customWidth="1"/>
    <col min="5885" max="5885" width="13.7109375" style="3" customWidth="1"/>
    <col min="5886" max="5886" width="19.7109375" style="3" customWidth="1"/>
    <col min="5887" max="5887" width="14.85546875" style="3" bestFit="1" customWidth="1"/>
    <col min="5888" max="5890" width="9.28515625" style="3"/>
    <col min="5891" max="5891" width="41.7109375" style="3" customWidth="1"/>
    <col min="5892" max="5892" width="17.85546875" style="3" bestFit="1" customWidth="1"/>
    <col min="5893" max="6135" width="9.28515625" style="3"/>
    <col min="6136" max="6136" width="7.5703125" style="3" customWidth="1"/>
    <col min="6137" max="6137" width="22.28515625" style="3" customWidth="1"/>
    <col min="6138" max="6138" width="14.28515625" style="3" bestFit="1" customWidth="1"/>
    <col min="6139" max="6139" width="5.140625" style="3" customWidth="1"/>
    <col min="6140" max="6140" width="27.28515625" style="3" customWidth="1"/>
    <col min="6141" max="6141" width="13.7109375" style="3" customWidth="1"/>
    <col min="6142" max="6142" width="19.7109375" style="3" customWidth="1"/>
    <col min="6143" max="6143" width="14.85546875" style="3" bestFit="1" customWidth="1"/>
    <col min="6144" max="6146" width="9.28515625" style="3"/>
    <col min="6147" max="6147" width="41.7109375" style="3" customWidth="1"/>
    <col min="6148" max="6148" width="17.85546875" style="3" bestFit="1" customWidth="1"/>
    <col min="6149" max="6391" width="9.28515625" style="3"/>
    <col min="6392" max="6392" width="7.5703125" style="3" customWidth="1"/>
    <col min="6393" max="6393" width="22.28515625" style="3" customWidth="1"/>
    <col min="6394" max="6394" width="14.28515625" style="3" bestFit="1" customWidth="1"/>
    <col min="6395" max="6395" width="5.140625" style="3" customWidth="1"/>
    <col min="6396" max="6396" width="27.28515625" style="3" customWidth="1"/>
    <col min="6397" max="6397" width="13.7109375" style="3" customWidth="1"/>
    <col min="6398" max="6398" width="19.7109375" style="3" customWidth="1"/>
    <col min="6399" max="6399" width="14.85546875" style="3" bestFit="1" customWidth="1"/>
    <col min="6400" max="6402" width="9.28515625" style="3"/>
    <col min="6403" max="6403" width="41.7109375" style="3" customWidth="1"/>
    <col min="6404" max="6404" width="17.85546875" style="3" bestFit="1" customWidth="1"/>
    <col min="6405" max="6647" width="9.28515625" style="3"/>
    <col min="6648" max="6648" width="7.5703125" style="3" customWidth="1"/>
    <col min="6649" max="6649" width="22.28515625" style="3" customWidth="1"/>
    <col min="6650" max="6650" width="14.28515625" style="3" bestFit="1" customWidth="1"/>
    <col min="6651" max="6651" width="5.140625" style="3" customWidth="1"/>
    <col min="6652" max="6652" width="27.28515625" style="3" customWidth="1"/>
    <col min="6653" max="6653" width="13.7109375" style="3" customWidth="1"/>
    <col min="6654" max="6654" width="19.7109375" style="3" customWidth="1"/>
    <col min="6655" max="6655" width="14.85546875" style="3" bestFit="1" customWidth="1"/>
    <col min="6656" max="6658" width="9.28515625" style="3"/>
    <col min="6659" max="6659" width="41.7109375" style="3" customWidth="1"/>
    <col min="6660" max="6660" width="17.85546875" style="3" bestFit="1" customWidth="1"/>
    <col min="6661" max="6903" width="9.28515625" style="3"/>
    <col min="6904" max="6904" width="7.5703125" style="3" customWidth="1"/>
    <col min="6905" max="6905" width="22.28515625" style="3" customWidth="1"/>
    <col min="6906" max="6906" width="14.28515625" style="3" bestFit="1" customWidth="1"/>
    <col min="6907" max="6907" width="5.140625" style="3" customWidth="1"/>
    <col min="6908" max="6908" width="27.28515625" style="3" customWidth="1"/>
    <col min="6909" max="6909" width="13.7109375" style="3" customWidth="1"/>
    <col min="6910" max="6910" width="19.7109375" style="3" customWidth="1"/>
    <col min="6911" max="6911" width="14.85546875" style="3" bestFit="1" customWidth="1"/>
    <col min="6912" max="6914" width="9.28515625" style="3"/>
    <col min="6915" max="6915" width="41.7109375" style="3" customWidth="1"/>
    <col min="6916" max="6916" width="17.85546875" style="3" bestFit="1" customWidth="1"/>
    <col min="6917" max="7159" width="9.28515625" style="3"/>
    <col min="7160" max="7160" width="7.5703125" style="3" customWidth="1"/>
    <col min="7161" max="7161" width="22.28515625" style="3" customWidth="1"/>
    <col min="7162" max="7162" width="14.28515625" style="3" bestFit="1" customWidth="1"/>
    <col min="7163" max="7163" width="5.140625" style="3" customWidth="1"/>
    <col min="7164" max="7164" width="27.28515625" style="3" customWidth="1"/>
    <col min="7165" max="7165" width="13.7109375" style="3" customWidth="1"/>
    <col min="7166" max="7166" width="19.7109375" style="3" customWidth="1"/>
    <col min="7167" max="7167" width="14.85546875" style="3" bestFit="1" customWidth="1"/>
    <col min="7168" max="7170" width="9.28515625" style="3"/>
    <col min="7171" max="7171" width="41.7109375" style="3" customWidth="1"/>
    <col min="7172" max="7172" width="17.85546875" style="3" bestFit="1" customWidth="1"/>
    <col min="7173" max="7415" width="9.28515625" style="3"/>
    <col min="7416" max="7416" width="7.5703125" style="3" customWidth="1"/>
    <col min="7417" max="7417" width="22.28515625" style="3" customWidth="1"/>
    <col min="7418" max="7418" width="14.28515625" style="3" bestFit="1" customWidth="1"/>
    <col min="7419" max="7419" width="5.140625" style="3" customWidth="1"/>
    <col min="7420" max="7420" width="27.28515625" style="3" customWidth="1"/>
    <col min="7421" max="7421" width="13.7109375" style="3" customWidth="1"/>
    <col min="7422" max="7422" width="19.7109375" style="3" customWidth="1"/>
    <col min="7423" max="7423" width="14.85546875" style="3" bestFit="1" customWidth="1"/>
    <col min="7424" max="7426" width="9.28515625" style="3"/>
    <col min="7427" max="7427" width="41.7109375" style="3" customWidth="1"/>
    <col min="7428" max="7428" width="17.85546875" style="3" bestFit="1" customWidth="1"/>
    <col min="7429" max="7671" width="9.28515625" style="3"/>
    <col min="7672" max="7672" width="7.5703125" style="3" customWidth="1"/>
    <col min="7673" max="7673" width="22.28515625" style="3" customWidth="1"/>
    <col min="7674" max="7674" width="14.28515625" style="3" bestFit="1" customWidth="1"/>
    <col min="7675" max="7675" width="5.140625" style="3" customWidth="1"/>
    <col min="7676" max="7676" width="27.28515625" style="3" customWidth="1"/>
    <col min="7677" max="7677" width="13.7109375" style="3" customWidth="1"/>
    <col min="7678" max="7678" width="19.7109375" style="3" customWidth="1"/>
    <col min="7679" max="7679" width="14.85546875" style="3" bestFit="1" customWidth="1"/>
    <col min="7680" max="7682" width="9.28515625" style="3"/>
    <col min="7683" max="7683" width="41.7109375" style="3" customWidth="1"/>
    <col min="7684" max="7684" width="17.85546875" style="3" bestFit="1" customWidth="1"/>
    <col min="7685" max="7927" width="9.28515625" style="3"/>
    <col min="7928" max="7928" width="7.5703125" style="3" customWidth="1"/>
    <col min="7929" max="7929" width="22.28515625" style="3" customWidth="1"/>
    <col min="7930" max="7930" width="14.28515625" style="3" bestFit="1" customWidth="1"/>
    <col min="7931" max="7931" width="5.140625" style="3" customWidth="1"/>
    <col min="7932" max="7932" width="27.28515625" style="3" customWidth="1"/>
    <col min="7933" max="7933" width="13.7109375" style="3" customWidth="1"/>
    <col min="7934" max="7934" width="19.7109375" style="3" customWidth="1"/>
    <col min="7935" max="7935" width="14.85546875" style="3" bestFit="1" customWidth="1"/>
    <col min="7936" max="7938" width="9.28515625" style="3"/>
    <col min="7939" max="7939" width="41.7109375" style="3" customWidth="1"/>
    <col min="7940" max="7940" width="17.85546875" style="3" bestFit="1" customWidth="1"/>
    <col min="7941" max="8183" width="9.28515625" style="3"/>
    <col min="8184" max="8184" width="7.5703125" style="3" customWidth="1"/>
    <col min="8185" max="8185" width="22.28515625" style="3" customWidth="1"/>
    <col min="8186" max="8186" width="14.28515625" style="3" bestFit="1" customWidth="1"/>
    <col min="8187" max="8187" width="5.140625" style="3" customWidth="1"/>
    <col min="8188" max="8188" width="27.28515625" style="3" customWidth="1"/>
    <col min="8189" max="8189" width="13.7109375" style="3" customWidth="1"/>
    <col min="8190" max="8190" width="19.7109375" style="3" customWidth="1"/>
    <col min="8191" max="8191" width="14.85546875" style="3" bestFit="1" customWidth="1"/>
    <col min="8192" max="8194" width="9.28515625" style="3"/>
    <col min="8195" max="8195" width="41.7109375" style="3" customWidth="1"/>
    <col min="8196" max="8196" width="17.85546875" style="3" bestFit="1" customWidth="1"/>
    <col min="8197" max="8439" width="9.28515625" style="3"/>
    <col min="8440" max="8440" width="7.5703125" style="3" customWidth="1"/>
    <col min="8441" max="8441" width="22.28515625" style="3" customWidth="1"/>
    <col min="8442" max="8442" width="14.28515625" style="3" bestFit="1" customWidth="1"/>
    <col min="8443" max="8443" width="5.140625" style="3" customWidth="1"/>
    <col min="8444" max="8444" width="27.28515625" style="3" customWidth="1"/>
    <col min="8445" max="8445" width="13.7109375" style="3" customWidth="1"/>
    <col min="8446" max="8446" width="19.7109375" style="3" customWidth="1"/>
    <col min="8447" max="8447" width="14.85546875" style="3" bestFit="1" customWidth="1"/>
    <col min="8448" max="8450" width="9.28515625" style="3"/>
    <col min="8451" max="8451" width="41.7109375" style="3" customWidth="1"/>
    <col min="8452" max="8452" width="17.85546875" style="3" bestFit="1" customWidth="1"/>
    <col min="8453" max="8695" width="9.28515625" style="3"/>
    <col min="8696" max="8696" width="7.5703125" style="3" customWidth="1"/>
    <col min="8697" max="8697" width="22.28515625" style="3" customWidth="1"/>
    <col min="8698" max="8698" width="14.28515625" style="3" bestFit="1" customWidth="1"/>
    <col min="8699" max="8699" width="5.140625" style="3" customWidth="1"/>
    <col min="8700" max="8700" width="27.28515625" style="3" customWidth="1"/>
    <col min="8701" max="8701" width="13.7109375" style="3" customWidth="1"/>
    <col min="8702" max="8702" width="19.7109375" style="3" customWidth="1"/>
    <col min="8703" max="8703" width="14.85546875" style="3" bestFit="1" customWidth="1"/>
    <col min="8704" max="8706" width="9.28515625" style="3"/>
    <col min="8707" max="8707" width="41.7109375" style="3" customWidth="1"/>
    <col min="8708" max="8708" width="17.85546875" style="3" bestFit="1" customWidth="1"/>
    <col min="8709" max="8951" width="9.28515625" style="3"/>
    <col min="8952" max="8952" width="7.5703125" style="3" customWidth="1"/>
    <col min="8953" max="8953" width="22.28515625" style="3" customWidth="1"/>
    <col min="8954" max="8954" width="14.28515625" style="3" bestFit="1" customWidth="1"/>
    <col min="8955" max="8955" width="5.140625" style="3" customWidth="1"/>
    <col min="8956" max="8956" width="27.28515625" style="3" customWidth="1"/>
    <col min="8957" max="8957" width="13.7109375" style="3" customWidth="1"/>
    <col min="8958" max="8958" width="19.7109375" style="3" customWidth="1"/>
    <col min="8959" max="8959" width="14.85546875" style="3" bestFit="1" customWidth="1"/>
    <col min="8960" max="8962" width="9.28515625" style="3"/>
    <col min="8963" max="8963" width="41.7109375" style="3" customWidth="1"/>
    <col min="8964" max="8964" width="17.85546875" style="3" bestFit="1" customWidth="1"/>
    <col min="8965" max="9207" width="9.28515625" style="3"/>
    <col min="9208" max="9208" width="7.5703125" style="3" customWidth="1"/>
    <col min="9209" max="9209" width="22.28515625" style="3" customWidth="1"/>
    <col min="9210" max="9210" width="14.28515625" style="3" bestFit="1" customWidth="1"/>
    <col min="9211" max="9211" width="5.140625" style="3" customWidth="1"/>
    <col min="9212" max="9212" width="27.28515625" style="3" customWidth="1"/>
    <col min="9213" max="9213" width="13.7109375" style="3" customWidth="1"/>
    <col min="9214" max="9214" width="19.7109375" style="3" customWidth="1"/>
    <col min="9215" max="9215" width="14.85546875" style="3" bestFit="1" customWidth="1"/>
    <col min="9216" max="9218" width="9.28515625" style="3"/>
    <col min="9219" max="9219" width="41.7109375" style="3" customWidth="1"/>
    <col min="9220" max="9220" width="17.85546875" style="3" bestFit="1" customWidth="1"/>
    <col min="9221" max="9463" width="9.28515625" style="3"/>
    <col min="9464" max="9464" width="7.5703125" style="3" customWidth="1"/>
    <col min="9465" max="9465" width="22.28515625" style="3" customWidth="1"/>
    <col min="9466" max="9466" width="14.28515625" style="3" bestFit="1" customWidth="1"/>
    <col min="9467" max="9467" width="5.140625" style="3" customWidth="1"/>
    <col min="9468" max="9468" width="27.28515625" style="3" customWidth="1"/>
    <col min="9469" max="9469" width="13.7109375" style="3" customWidth="1"/>
    <col min="9470" max="9470" width="19.7109375" style="3" customWidth="1"/>
    <col min="9471" max="9471" width="14.85546875" style="3" bestFit="1" customWidth="1"/>
    <col min="9472" max="9474" width="9.28515625" style="3"/>
    <col min="9475" max="9475" width="41.7109375" style="3" customWidth="1"/>
    <col min="9476" max="9476" width="17.85546875" style="3" bestFit="1" customWidth="1"/>
    <col min="9477" max="9719" width="9.28515625" style="3"/>
    <col min="9720" max="9720" width="7.5703125" style="3" customWidth="1"/>
    <col min="9721" max="9721" width="22.28515625" style="3" customWidth="1"/>
    <col min="9722" max="9722" width="14.28515625" style="3" bestFit="1" customWidth="1"/>
    <col min="9723" max="9723" width="5.140625" style="3" customWidth="1"/>
    <col min="9724" max="9724" width="27.28515625" style="3" customWidth="1"/>
    <col min="9725" max="9725" width="13.7109375" style="3" customWidth="1"/>
    <col min="9726" max="9726" width="19.7109375" style="3" customWidth="1"/>
    <col min="9727" max="9727" width="14.85546875" style="3" bestFit="1" customWidth="1"/>
    <col min="9728" max="9730" width="9.28515625" style="3"/>
    <col min="9731" max="9731" width="41.7109375" style="3" customWidth="1"/>
    <col min="9732" max="9732" width="17.85546875" style="3" bestFit="1" customWidth="1"/>
    <col min="9733" max="9975" width="9.28515625" style="3"/>
    <col min="9976" max="9976" width="7.5703125" style="3" customWidth="1"/>
    <col min="9977" max="9977" width="22.28515625" style="3" customWidth="1"/>
    <col min="9978" max="9978" width="14.28515625" style="3" bestFit="1" customWidth="1"/>
    <col min="9979" max="9979" width="5.140625" style="3" customWidth="1"/>
    <col min="9980" max="9980" width="27.28515625" style="3" customWidth="1"/>
    <col min="9981" max="9981" width="13.7109375" style="3" customWidth="1"/>
    <col min="9982" max="9982" width="19.7109375" style="3" customWidth="1"/>
    <col min="9983" max="9983" width="14.85546875" style="3" bestFit="1" customWidth="1"/>
    <col min="9984" max="9986" width="9.28515625" style="3"/>
    <col min="9987" max="9987" width="41.7109375" style="3" customWidth="1"/>
    <col min="9988" max="9988" width="17.85546875" style="3" bestFit="1" customWidth="1"/>
    <col min="9989" max="10231" width="9.28515625" style="3"/>
    <col min="10232" max="10232" width="7.5703125" style="3" customWidth="1"/>
    <col min="10233" max="10233" width="22.28515625" style="3" customWidth="1"/>
    <col min="10234" max="10234" width="14.28515625" style="3" bestFit="1" customWidth="1"/>
    <col min="10235" max="10235" width="5.140625" style="3" customWidth="1"/>
    <col min="10236" max="10236" width="27.28515625" style="3" customWidth="1"/>
    <col min="10237" max="10237" width="13.7109375" style="3" customWidth="1"/>
    <col min="10238" max="10238" width="19.7109375" style="3" customWidth="1"/>
    <col min="10239" max="10239" width="14.85546875" style="3" bestFit="1" customWidth="1"/>
    <col min="10240" max="10242" width="9.28515625" style="3"/>
    <col min="10243" max="10243" width="41.7109375" style="3" customWidth="1"/>
    <col min="10244" max="10244" width="17.85546875" style="3" bestFit="1" customWidth="1"/>
    <col min="10245" max="10487" width="9.28515625" style="3"/>
    <col min="10488" max="10488" width="7.5703125" style="3" customWidth="1"/>
    <col min="10489" max="10489" width="22.28515625" style="3" customWidth="1"/>
    <col min="10490" max="10490" width="14.28515625" style="3" bestFit="1" customWidth="1"/>
    <col min="10491" max="10491" width="5.140625" style="3" customWidth="1"/>
    <col min="10492" max="10492" width="27.28515625" style="3" customWidth="1"/>
    <col min="10493" max="10493" width="13.7109375" style="3" customWidth="1"/>
    <col min="10494" max="10494" width="19.7109375" style="3" customWidth="1"/>
    <col min="10495" max="10495" width="14.85546875" style="3" bestFit="1" customWidth="1"/>
    <col min="10496" max="10498" width="9.28515625" style="3"/>
    <col min="10499" max="10499" width="41.7109375" style="3" customWidth="1"/>
    <col min="10500" max="10500" width="17.85546875" style="3" bestFit="1" customWidth="1"/>
    <col min="10501" max="10743" width="9.28515625" style="3"/>
    <col min="10744" max="10744" width="7.5703125" style="3" customWidth="1"/>
    <col min="10745" max="10745" width="22.28515625" style="3" customWidth="1"/>
    <col min="10746" max="10746" width="14.28515625" style="3" bestFit="1" customWidth="1"/>
    <col min="10747" max="10747" width="5.140625" style="3" customWidth="1"/>
    <col min="10748" max="10748" width="27.28515625" style="3" customWidth="1"/>
    <col min="10749" max="10749" width="13.7109375" style="3" customWidth="1"/>
    <col min="10750" max="10750" width="19.7109375" style="3" customWidth="1"/>
    <col min="10751" max="10751" width="14.85546875" style="3" bestFit="1" customWidth="1"/>
    <col min="10752" max="10754" width="9.28515625" style="3"/>
    <col min="10755" max="10755" width="41.7109375" style="3" customWidth="1"/>
    <col min="10756" max="10756" width="17.85546875" style="3" bestFit="1" customWidth="1"/>
    <col min="10757" max="10999" width="9.28515625" style="3"/>
    <col min="11000" max="11000" width="7.5703125" style="3" customWidth="1"/>
    <col min="11001" max="11001" width="22.28515625" style="3" customWidth="1"/>
    <col min="11002" max="11002" width="14.28515625" style="3" bestFit="1" customWidth="1"/>
    <col min="11003" max="11003" width="5.140625" style="3" customWidth="1"/>
    <col min="11004" max="11004" width="27.28515625" style="3" customWidth="1"/>
    <col min="11005" max="11005" width="13.7109375" style="3" customWidth="1"/>
    <col min="11006" max="11006" width="19.7109375" style="3" customWidth="1"/>
    <col min="11007" max="11007" width="14.85546875" style="3" bestFit="1" customWidth="1"/>
    <col min="11008" max="11010" width="9.28515625" style="3"/>
    <col min="11011" max="11011" width="41.7109375" style="3" customWidth="1"/>
    <col min="11012" max="11012" width="17.85546875" style="3" bestFit="1" customWidth="1"/>
    <col min="11013" max="11255" width="9.28515625" style="3"/>
    <col min="11256" max="11256" width="7.5703125" style="3" customWidth="1"/>
    <col min="11257" max="11257" width="22.28515625" style="3" customWidth="1"/>
    <col min="11258" max="11258" width="14.28515625" style="3" bestFit="1" customWidth="1"/>
    <col min="11259" max="11259" width="5.140625" style="3" customWidth="1"/>
    <col min="11260" max="11260" width="27.28515625" style="3" customWidth="1"/>
    <col min="11261" max="11261" width="13.7109375" style="3" customWidth="1"/>
    <col min="11262" max="11262" width="19.7109375" style="3" customWidth="1"/>
    <col min="11263" max="11263" width="14.85546875" style="3" bestFit="1" customWidth="1"/>
    <col min="11264" max="11266" width="9.28515625" style="3"/>
    <col min="11267" max="11267" width="41.7109375" style="3" customWidth="1"/>
    <col min="11268" max="11268" width="17.85546875" style="3" bestFit="1" customWidth="1"/>
    <col min="11269" max="11511" width="9.28515625" style="3"/>
    <col min="11512" max="11512" width="7.5703125" style="3" customWidth="1"/>
    <col min="11513" max="11513" width="22.28515625" style="3" customWidth="1"/>
    <col min="11514" max="11514" width="14.28515625" style="3" bestFit="1" customWidth="1"/>
    <col min="11515" max="11515" width="5.140625" style="3" customWidth="1"/>
    <col min="11516" max="11516" width="27.28515625" style="3" customWidth="1"/>
    <col min="11517" max="11517" width="13.7109375" style="3" customWidth="1"/>
    <col min="11518" max="11518" width="19.7109375" style="3" customWidth="1"/>
    <col min="11519" max="11519" width="14.85546875" style="3" bestFit="1" customWidth="1"/>
    <col min="11520" max="11522" width="9.28515625" style="3"/>
    <col min="11523" max="11523" width="41.7109375" style="3" customWidth="1"/>
    <col min="11524" max="11524" width="17.85546875" style="3" bestFit="1" customWidth="1"/>
    <col min="11525" max="11767" width="9.28515625" style="3"/>
    <col min="11768" max="11768" width="7.5703125" style="3" customWidth="1"/>
    <col min="11769" max="11769" width="22.28515625" style="3" customWidth="1"/>
    <col min="11770" max="11770" width="14.28515625" style="3" bestFit="1" customWidth="1"/>
    <col min="11771" max="11771" width="5.140625" style="3" customWidth="1"/>
    <col min="11772" max="11772" width="27.28515625" style="3" customWidth="1"/>
    <col min="11773" max="11773" width="13.7109375" style="3" customWidth="1"/>
    <col min="11774" max="11774" width="19.7109375" style="3" customWidth="1"/>
    <col min="11775" max="11775" width="14.85546875" style="3" bestFit="1" customWidth="1"/>
    <col min="11776" max="11778" width="9.28515625" style="3"/>
    <col min="11779" max="11779" width="41.7109375" style="3" customWidth="1"/>
    <col min="11780" max="11780" width="17.85546875" style="3" bestFit="1" customWidth="1"/>
    <col min="11781" max="12023" width="9.28515625" style="3"/>
    <col min="12024" max="12024" width="7.5703125" style="3" customWidth="1"/>
    <col min="12025" max="12025" width="22.28515625" style="3" customWidth="1"/>
    <col min="12026" max="12026" width="14.28515625" style="3" bestFit="1" customWidth="1"/>
    <col min="12027" max="12027" width="5.140625" style="3" customWidth="1"/>
    <col min="12028" max="12028" width="27.28515625" style="3" customWidth="1"/>
    <col min="12029" max="12029" width="13.7109375" style="3" customWidth="1"/>
    <col min="12030" max="12030" width="19.7109375" style="3" customWidth="1"/>
    <col min="12031" max="12031" width="14.85546875" style="3" bestFit="1" customWidth="1"/>
    <col min="12032" max="12034" width="9.28515625" style="3"/>
    <col min="12035" max="12035" width="41.7109375" style="3" customWidth="1"/>
    <col min="12036" max="12036" width="17.85546875" style="3" bestFit="1" customWidth="1"/>
    <col min="12037" max="12279" width="9.28515625" style="3"/>
    <col min="12280" max="12280" width="7.5703125" style="3" customWidth="1"/>
    <col min="12281" max="12281" width="22.28515625" style="3" customWidth="1"/>
    <col min="12282" max="12282" width="14.28515625" style="3" bestFit="1" customWidth="1"/>
    <col min="12283" max="12283" width="5.140625" style="3" customWidth="1"/>
    <col min="12284" max="12284" width="27.28515625" style="3" customWidth="1"/>
    <col min="12285" max="12285" width="13.7109375" style="3" customWidth="1"/>
    <col min="12286" max="12286" width="19.7109375" style="3" customWidth="1"/>
    <col min="12287" max="12287" width="14.85546875" style="3" bestFit="1" customWidth="1"/>
    <col min="12288" max="12290" width="9.28515625" style="3"/>
    <col min="12291" max="12291" width="41.7109375" style="3" customWidth="1"/>
    <col min="12292" max="12292" width="17.85546875" style="3" bestFit="1" customWidth="1"/>
    <col min="12293" max="12535" width="9.28515625" style="3"/>
    <col min="12536" max="12536" width="7.5703125" style="3" customWidth="1"/>
    <col min="12537" max="12537" width="22.28515625" style="3" customWidth="1"/>
    <col min="12538" max="12538" width="14.28515625" style="3" bestFit="1" customWidth="1"/>
    <col min="12539" max="12539" width="5.140625" style="3" customWidth="1"/>
    <col min="12540" max="12540" width="27.28515625" style="3" customWidth="1"/>
    <col min="12541" max="12541" width="13.7109375" style="3" customWidth="1"/>
    <col min="12542" max="12542" width="19.7109375" style="3" customWidth="1"/>
    <col min="12543" max="12543" width="14.85546875" style="3" bestFit="1" customWidth="1"/>
    <col min="12544" max="12546" width="9.28515625" style="3"/>
    <col min="12547" max="12547" width="41.7109375" style="3" customWidth="1"/>
    <col min="12548" max="12548" width="17.85546875" style="3" bestFit="1" customWidth="1"/>
    <col min="12549" max="12791" width="9.28515625" style="3"/>
    <col min="12792" max="12792" width="7.5703125" style="3" customWidth="1"/>
    <col min="12793" max="12793" width="22.28515625" style="3" customWidth="1"/>
    <col min="12794" max="12794" width="14.28515625" style="3" bestFit="1" customWidth="1"/>
    <col min="12795" max="12795" width="5.140625" style="3" customWidth="1"/>
    <col min="12796" max="12796" width="27.28515625" style="3" customWidth="1"/>
    <col min="12797" max="12797" width="13.7109375" style="3" customWidth="1"/>
    <col min="12798" max="12798" width="19.7109375" style="3" customWidth="1"/>
    <col min="12799" max="12799" width="14.85546875" style="3" bestFit="1" customWidth="1"/>
    <col min="12800" max="12802" width="9.28515625" style="3"/>
    <col min="12803" max="12803" width="41.7109375" style="3" customWidth="1"/>
    <col min="12804" max="12804" width="17.85546875" style="3" bestFit="1" customWidth="1"/>
    <col min="12805" max="13047" width="9.28515625" style="3"/>
    <col min="13048" max="13048" width="7.5703125" style="3" customWidth="1"/>
    <col min="13049" max="13049" width="22.28515625" style="3" customWidth="1"/>
    <col min="13050" max="13050" width="14.28515625" style="3" bestFit="1" customWidth="1"/>
    <col min="13051" max="13051" width="5.140625" style="3" customWidth="1"/>
    <col min="13052" max="13052" width="27.28515625" style="3" customWidth="1"/>
    <col min="13053" max="13053" width="13.7109375" style="3" customWidth="1"/>
    <col min="13054" max="13054" width="19.7109375" style="3" customWidth="1"/>
    <col min="13055" max="13055" width="14.85546875" style="3" bestFit="1" customWidth="1"/>
    <col min="13056" max="13058" width="9.28515625" style="3"/>
    <col min="13059" max="13059" width="41.7109375" style="3" customWidth="1"/>
    <col min="13060" max="13060" width="17.85546875" style="3" bestFit="1" customWidth="1"/>
    <col min="13061" max="13303" width="9.28515625" style="3"/>
    <col min="13304" max="13304" width="7.5703125" style="3" customWidth="1"/>
    <col min="13305" max="13305" width="22.28515625" style="3" customWidth="1"/>
    <col min="13306" max="13306" width="14.28515625" style="3" bestFit="1" customWidth="1"/>
    <col min="13307" max="13307" width="5.140625" style="3" customWidth="1"/>
    <col min="13308" max="13308" width="27.28515625" style="3" customWidth="1"/>
    <col min="13309" max="13309" width="13.7109375" style="3" customWidth="1"/>
    <col min="13310" max="13310" width="19.7109375" style="3" customWidth="1"/>
    <col min="13311" max="13311" width="14.85546875" style="3" bestFit="1" customWidth="1"/>
    <col min="13312" max="13314" width="9.28515625" style="3"/>
    <col min="13315" max="13315" width="41.7109375" style="3" customWidth="1"/>
    <col min="13316" max="13316" width="17.85546875" style="3" bestFit="1" customWidth="1"/>
    <col min="13317" max="13559" width="9.28515625" style="3"/>
    <col min="13560" max="13560" width="7.5703125" style="3" customWidth="1"/>
    <col min="13561" max="13561" width="22.28515625" style="3" customWidth="1"/>
    <col min="13562" max="13562" width="14.28515625" style="3" bestFit="1" customWidth="1"/>
    <col min="13563" max="13563" width="5.140625" style="3" customWidth="1"/>
    <col min="13564" max="13564" width="27.28515625" style="3" customWidth="1"/>
    <col min="13565" max="13565" width="13.7109375" style="3" customWidth="1"/>
    <col min="13566" max="13566" width="19.7109375" style="3" customWidth="1"/>
    <col min="13567" max="13567" width="14.85546875" style="3" bestFit="1" customWidth="1"/>
    <col min="13568" max="13570" width="9.28515625" style="3"/>
    <col min="13571" max="13571" width="41.7109375" style="3" customWidth="1"/>
    <col min="13572" max="13572" width="17.85546875" style="3" bestFit="1" customWidth="1"/>
    <col min="13573" max="13815" width="9.28515625" style="3"/>
    <col min="13816" max="13816" width="7.5703125" style="3" customWidth="1"/>
    <col min="13817" max="13817" width="22.28515625" style="3" customWidth="1"/>
    <col min="13818" max="13818" width="14.28515625" style="3" bestFit="1" customWidth="1"/>
    <col min="13819" max="13819" width="5.140625" style="3" customWidth="1"/>
    <col min="13820" max="13820" width="27.28515625" style="3" customWidth="1"/>
    <col min="13821" max="13821" width="13.7109375" style="3" customWidth="1"/>
    <col min="13822" max="13822" width="19.7109375" style="3" customWidth="1"/>
    <col min="13823" max="13823" width="14.85546875" style="3" bestFit="1" customWidth="1"/>
    <col min="13824" max="13826" width="9.28515625" style="3"/>
    <col min="13827" max="13827" width="41.7109375" style="3" customWidth="1"/>
    <col min="13828" max="13828" width="17.85546875" style="3" bestFit="1" customWidth="1"/>
    <col min="13829" max="14071" width="9.28515625" style="3"/>
    <col min="14072" max="14072" width="7.5703125" style="3" customWidth="1"/>
    <col min="14073" max="14073" width="22.28515625" style="3" customWidth="1"/>
    <col min="14074" max="14074" width="14.28515625" style="3" bestFit="1" customWidth="1"/>
    <col min="14075" max="14075" width="5.140625" style="3" customWidth="1"/>
    <col min="14076" max="14076" width="27.28515625" style="3" customWidth="1"/>
    <col min="14077" max="14077" width="13.7109375" style="3" customWidth="1"/>
    <col min="14078" max="14078" width="19.7109375" style="3" customWidth="1"/>
    <col min="14079" max="14079" width="14.85546875" style="3" bestFit="1" customWidth="1"/>
    <col min="14080" max="14082" width="9.28515625" style="3"/>
    <col min="14083" max="14083" width="41.7109375" style="3" customWidth="1"/>
    <col min="14084" max="14084" width="17.85546875" style="3" bestFit="1" customWidth="1"/>
    <col min="14085" max="14327" width="9.28515625" style="3"/>
    <col min="14328" max="14328" width="7.5703125" style="3" customWidth="1"/>
    <col min="14329" max="14329" width="22.28515625" style="3" customWidth="1"/>
    <col min="14330" max="14330" width="14.28515625" style="3" bestFit="1" customWidth="1"/>
    <col min="14331" max="14331" width="5.140625" style="3" customWidth="1"/>
    <col min="14332" max="14332" width="27.28515625" style="3" customWidth="1"/>
    <col min="14333" max="14333" width="13.7109375" style="3" customWidth="1"/>
    <col min="14334" max="14334" width="19.7109375" style="3" customWidth="1"/>
    <col min="14335" max="14335" width="14.85546875" style="3" bestFit="1" customWidth="1"/>
    <col min="14336" max="14338" width="9.28515625" style="3"/>
    <col min="14339" max="14339" width="41.7109375" style="3" customWidth="1"/>
    <col min="14340" max="14340" width="17.85546875" style="3" bestFit="1" customWidth="1"/>
    <col min="14341" max="14583" width="9.28515625" style="3"/>
    <col min="14584" max="14584" width="7.5703125" style="3" customWidth="1"/>
    <col min="14585" max="14585" width="22.28515625" style="3" customWidth="1"/>
    <col min="14586" max="14586" width="14.28515625" style="3" bestFit="1" customWidth="1"/>
    <col min="14587" max="14587" width="5.140625" style="3" customWidth="1"/>
    <col min="14588" max="14588" width="27.28515625" style="3" customWidth="1"/>
    <col min="14589" max="14589" width="13.7109375" style="3" customWidth="1"/>
    <col min="14590" max="14590" width="19.7109375" style="3" customWidth="1"/>
    <col min="14591" max="14591" width="14.85546875" style="3" bestFit="1" customWidth="1"/>
    <col min="14592" max="14594" width="9.28515625" style="3"/>
    <col min="14595" max="14595" width="41.7109375" style="3" customWidth="1"/>
    <col min="14596" max="14596" width="17.85546875" style="3" bestFit="1" customWidth="1"/>
    <col min="14597" max="14839" width="9.28515625" style="3"/>
    <col min="14840" max="14840" width="7.5703125" style="3" customWidth="1"/>
    <col min="14841" max="14841" width="22.28515625" style="3" customWidth="1"/>
    <col min="14842" max="14842" width="14.28515625" style="3" bestFit="1" customWidth="1"/>
    <col min="14843" max="14843" width="5.140625" style="3" customWidth="1"/>
    <col min="14844" max="14844" width="27.28515625" style="3" customWidth="1"/>
    <col min="14845" max="14845" width="13.7109375" style="3" customWidth="1"/>
    <col min="14846" max="14846" width="19.7109375" style="3" customWidth="1"/>
    <col min="14847" max="14847" width="14.85546875" style="3" bestFit="1" customWidth="1"/>
    <col min="14848" max="14850" width="9.28515625" style="3"/>
    <col min="14851" max="14851" width="41.7109375" style="3" customWidth="1"/>
    <col min="14852" max="14852" width="17.85546875" style="3" bestFit="1" customWidth="1"/>
    <col min="14853" max="15095" width="9.28515625" style="3"/>
    <col min="15096" max="15096" width="7.5703125" style="3" customWidth="1"/>
    <col min="15097" max="15097" width="22.28515625" style="3" customWidth="1"/>
    <col min="15098" max="15098" width="14.28515625" style="3" bestFit="1" customWidth="1"/>
    <col min="15099" max="15099" width="5.140625" style="3" customWidth="1"/>
    <col min="15100" max="15100" width="27.28515625" style="3" customWidth="1"/>
    <col min="15101" max="15101" width="13.7109375" style="3" customWidth="1"/>
    <col min="15102" max="15102" width="19.7109375" style="3" customWidth="1"/>
    <col min="15103" max="15103" width="14.85546875" style="3" bestFit="1" customWidth="1"/>
    <col min="15104" max="15106" width="9.28515625" style="3"/>
    <col min="15107" max="15107" width="41.7109375" style="3" customWidth="1"/>
    <col min="15108" max="15108" width="17.85546875" style="3" bestFit="1" customWidth="1"/>
    <col min="15109" max="15351" width="9.28515625" style="3"/>
    <col min="15352" max="15352" width="7.5703125" style="3" customWidth="1"/>
    <col min="15353" max="15353" width="22.28515625" style="3" customWidth="1"/>
    <col min="15354" max="15354" width="14.28515625" style="3" bestFit="1" customWidth="1"/>
    <col min="15355" max="15355" width="5.140625" style="3" customWidth="1"/>
    <col min="15356" max="15356" width="27.28515625" style="3" customWidth="1"/>
    <col min="15357" max="15357" width="13.7109375" style="3" customWidth="1"/>
    <col min="15358" max="15358" width="19.7109375" style="3" customWidth="1"/>
    <col min="15359" max="15359" width="14.85546875" style="3" bestFit="1" customWidth="1"/>
    <col min="15360" max="15362" width="9.28515625" style="3"/>
    <col min="15363" max="15363" width="41.7109375" style="3" customWidth="1"/>
    <col min="15364" max="15364" width="17.85546875" style="3" bestFit="1" customWidth="1"/>
    <col min="15365" max="15607" width="9.28515625" style="3"/>
    <col min="15608" max="15608" width="7.5703125" style="3" customWidth="1"/>
    <col min="15609" max="15609" width="22.28515625" style="3" customWidth="1"/>
    <col min="15610" max="15610" width="14.28515625" style="3" bestFit="1" customWidth="1"/>
    <col min="15611" max="15611" width="5.140625" style="3" customWidth="1"/>
    <col min="15612" max="15612" width="27.28515625" style="3" customWidth="1"/>
    <col min="15613" max="15613" width="13.7109375" style="3" customWidth="1"/>
    <col min="15614" max="15614" width="19.7109375" style="3" customWidth="1"/>
    <col min="15615" max="15615" width="14.85546875" style="3" bestFit="1" customWidth="1"/>
    <col min="15616" max="15618" width="9.28515625" style="3"/>
    <col min="15619" max="15619" width="41.7109375" style="3" customWidth="1"/>
    <col min="15620" max="15620" width="17.85546875" style="3" bestFit="1" customWidth="1"/>
    <col min="15621" max="15863" width="9.28515625" style="3"/>
    <col min="15864" max="15864" width="7.5703125" style="3" customWidth="1"/>
    <col min="15865" max="15865" width="22.28515625" style="3" customWidth="1"/>
    <col min="15866" max="15866" width="14.28515625" style="3" bestFit="1" customWidth="1"/>
    <col min="15867" max="15867" width="5.140625" style="3" customWidth="1"/>
    <col min="15868" max="15868" width="27.28515625" style="3" customWidth="1"/>
    <col min="15869" max="15869" width="13.7109375" style="3" customWidth="1"/>
    <col min="15870" max="15870" width="19.7109375" style="3" customWidth="1"/>
    <col min="15871" max="15871" width="14.85546875" style="3" bestFit="1" customWidth="1"/>
    <col min="15872" max="15874" width="9.28515625" style="3"/>
    <col min="15875" max="15875" width="41.7109375" style="3" customWidth="1"/>
    <col min="15876" max="15876" width="17.85546875" style="3" bestFit="1" customWidth="1"/>
    <col min="15877" max="16119" width="9.28515625" style="3"/>
    <col min="16120" max="16120" width="7.5703125" style="3" customWidth="1"/>
    <col min="16121" max="16121" width="22.28515625" style="3" customWidth="1"/>
    <col min="16122" max="16122" width="14.28515625" style="3" bestFit="1" customWidth="1"/>
    <col min="16123" max="16123" width="5.140625" style="3" customWidth="1"/>
    <col min="16124" max="16124" width="27.28515625" style="3" customWidth="1"/>
    <col min="16125" max="16125" width="13.7109375" style="3" customWidth="1"/>
    <col min="16126" max="16126" width="19.7109375" style="3" customWidth="1"/>
    <col min="16127" max="16127" width="14.85546875" style="3" bestFit="1" customWidth="1"/>
    <col min="16128" max="16130" width="9.28515625" style="3"/>
    <col min="16131" max="16131" width="41.7109375" style="3" customWidth="1"/>
    <col min="16132" max="16132" width="17.85546875" style="3" bestFit="1" customWidth="1"/>
    <col min="16133" max="16384" width="9.28515625" style="3"/>
  </cols>
  <sheetData>
    <row r="1" spans="1:12" ht="15.75" customHeight="1" x14ac:dyDescent="0.2">
      <c r="A1" s="264" t="s">
        <v>597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12" s="41" customFormat="1" ht="17.25" customHeight="1" thickBot="1" x14ac:dyDescent="0.25">
      <c r="A2" s="265" t="s">
        <v>596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ht="27.75" customHeight="1" x14ac:dyDescent="0.2">
      <c r="A3" s="266" t="s">
        <v>595</v>
      </c>
      <c r="B3" s="268" t="s">
        <v>594</v>
      </c>
      <c r="C3" s="270" t="s">
        <v>588</v>
      </c>
      <c r="D3" s="270" t="s">
        <v>587</v>
      </c>
      <c r="E3" s="270" t="s">
        <v>586</v>
      </c>
      <c r="F3" s="258" t="s">
        <v>593</v>
      </c>
      <c r="G3" s="258" t="s">
        <v>589</v>
      </c>
      <c r="H3" s="258" t="s">
        <v>592</v>
      </c>
      <c r="I3" s="258" t="s">
        <v>591</v>
      </c>
      <c r="J3" s="260" t="s">
        <v>728</v>
      </c>
      <c r="K3" s="260" t="s">
        <v>735</v>
      </c>
      <c r="L3" s="262" t="s">
        <v>736</v>
      </c>
    </row>
    <row r="4" spans="1:12" s="9" customFormat="1" ht="32.25" customHeight="1" thickBot="1" x14ac:dyDescent="0.3">
      <c r="A4" s="267"/>
      <c r="B4" s="269"/>
      <c r="C4" s="271"/>
      <c r="D4" s="271"/>
      <c r="E4" s="271"/>
      <c r="F4" s="259"/>
      <c r="G4" s="259"/>
      <c r="H4" s="259"/>
      <c r="I4" s="259"/>
      <c r="J4" s="261"/>
      <c r="K4" s="261"/>
      <c r="L4" s="263"/>
    </row>
    <row r="5" spans="1:12" s="9" customFormat="1" ht="12.75" customHeight="1" x14ac:dyDescent="0.2">
      <c r="A5" s="34">
        <v>430003</v>
      </c>
      <c r="B5" s="31" t="s">
        <v>584</v>
      </c>
      <c r="C5" s="33">
        <v>4487</v>
      </c>
      <c r="D5" s="33">
        <v>775</v>
      </c>
      <c r="E5" s="32">
        <v>0.17272119456206819</v>
      </c>
      <c r="F5" s="31">
        <v>7</v>
      </c>
      <c r="G5" s="30" t="s">
        <v>331</v>
      </c>
      <c r="H5" s="29" t="s">
        <v>71</v>
      </c>
      <c r="I5" s="29" t="s">
        <v>330</v>
      </c>
      <c r="J5" s="29" t="s">
        <v>548</v>
      </c>
      <c r="K5" s="29" t="s">
        <v>537</v>
      </c>
      <c r="L5" s="28" t="s">
        <v>71</v>
      </c>
    </row>
    <row r="6" spans="1:12" s="8" customFormat="1" ht="12.75" customHeight="1" x14ac:dyDescent="0.2">
      <c r="A6" s="15">
        <v>430005</v>
      </c>
      <c r="B6" s="12" t="s">
        <v>583</v>
      </c>
      <c r="C6" s="14">
        <v>4057</v>
      </c>
      <c r="D6" s="14">
        <v>757</v>
      </c>
      <c r="E6" s="13">
        <v>0.18659107715060388</v>
      </c>
      <c r="F6" s="12">
        <v>6</v>
      </c>
      <c r="G6" s="11" t="s">
        <v>34</v>
      </c>
      <c r="H6" s="10" t="s">
        <v>17</v>
      </c>
      <c r="I6" s="10" t="s">
        <v>33</v>
      </c>
      <c r="J6" s="10" t="s">
        <v>553</v>
      </c>
      <c r="K6" s="10" t="s">
        <v>259</v>
      </c>
      <c r="L6" s="17" t="s">
        <v>17</v>
      </c>
    </row>
    <row r="7" spans="1:12" s="8" customFormat="1" ht="12.75" customHeight="1" x14ac:dyDescent="0.2">
      <c r="A7" s="15">
        <v>430010</v>
      </c>
      <c r="B7" s="12" t="s">
        <v>581</v>
      </c>
      <c r="C7" s="14">
        <v>16537</v>
      </c>
      <c r="D7" s="14">
        <v>3478</v>
      </c>
      <c r="E7" s="13">
        <v>0.21031626050674246</v>
      </c>
      <c r="F7" s="12">
        <v>4</v>
      </c>
      <c r="G7" s="11" t="s">
        <v>28</v>
      </c>
      <c r="H7" s="10" t="s">
        <v>27</v>
      </c>
      <c r="I7" s="10" t="s">
        <v>79</v>
      </c>
      <c r="J7" s="10" t="s">
        <v>582</v>
      </c>
      <c r="K7" s="10" t="s">
        <v>196</v>
      </c>
      <c r="L7" s="17" t="s">
        <v>27</v>
      </c>
    </row>
    <row r="8" spans="1:12" s="8" customFormat="1" ht="12.75" customHeight="1" x14ac:dyDescent="0.2">
      <c r="A8" s="15">
        <v>430020</v>
      </c>
      <c r="B8" s="12" t="s">
        <v>579</v>
      </c>
      <c r="C8" s="14">
        <v>7546</v>
      </c>
      <c r="D8" s="14">
        <v>1665</v>
      </c>
      <c r="E8" s="13">
        <v>0.22064670023853697</v>
      </c>
      <c r="F8" s="12">
        <v>17</v>
      </c>
      <c r="G8" s="11" t="s">
        <v>135</v>
      </c>
      <c r="H8" s="10" t="s">
        <v>12</v>
      </c>
      <c r="I8" s="10" t="s">
        <v>253</v>
      </c>
      <c r="J8" s="10" t="s">
        <v>562</v>
      </c>
      <c r="K8" s="10" t="s">
        <v>364</v>
      </c>
      <c r="L8" s="17" t="s">
        <v>12</v>
      </c>
    </row>
    <row r="9" spans="1:12" s="8" customFormat="1" ht="12.75" customHeight="1" x14ac:dyDescent="0.2">
      <c r="A9" s="15">
        <v>430030</v>
      </c>
      <c r="B9" s="12" t="s">
        <v>578</v>
      </c>
      <c r="C9" s="14">
        <v>6513</v>
      </c>
      <c r="D9" s="14">
        <v>2098</v>
      </c>
      <c r="E9" s="13">
        <v>0.32212498080761554</v>
      </c>
      <c r="F9" s="12">
        <v>14</v>
      </c>
      <c r="G9" s="11" t="s">
        <v>75</v>
      </c>
      <c r="H9" s="10" t="s">
        <v>12</v>
      </c>
      <c r="I9" s="10" t="s">
        <v>74</v>
      </c>
      <c r="J9" s="10" t="s">
        <v>560</v>
      </c>
      <c r="K9" s="10" t="s">
        <v>194</v>
      </c>
      <c r="L9" s="17" t="s">
        <v>12</v>
      </c>
    </row>
    <row r="10" spans="1:12" s="8" customFormat="1" ht="12.75" customHeight="1" x14ac:dyDescent="0.2">
      <c r="A10" s="15">
        <v>430040</v>
      </c>
      <c r="B10" s="12" t="s">
        <v>576</v>
      </c>
      <c r="C10" s="14">
        <v>72516</v>
      </c>
      <c r="D10" s="14">
        <v>14531</v>
      </c>
      <c r="E10" s="13">
        <v>0.20038336367146561</v>
      </c>
      <c r="F10" s="12">
        <v>10</v>
      </c>
      <c r="G10" s="11" t="s">
        <v>63</v>
      </c>
      <c r="H10" s="10" t="s">
        <v>27</v>
      </c>
      <c r="I10" s="10" t="s">
        <v>62</v>
      </c>
      <c r="J10" s="10" t="s">
        <v>580</v>
      </c>
      <c r="K10" s="10" t="s">
        <v>64</v>
      </c>
      <c r="L10" s="17" t="s">
        <v>27</v>
      </c>
    </row>
    <row r="11" spans="1:12" s="8" customFormat="1" ht="12.75" customHeight="1" x14ac:dyDescent="0.2">
      <c r="A11" s="15">
        <v>430045</v>
      </c>
      <c r="B11" s="12" t="s">
        <v>574</v>
      </c>
      <c r="C11" s="14">
        <v>4231</v>
      </c>
      <c r="D11" s="14">
        <v>1224</v>
      </c>
      <c r="E11" s="13">
        <v>0.28929331127393049</v>
      </c>
      <c r="F11" s="12">
        <v>14</v>
      </c>
      <c r="G11" s="11" t="s">
        <v>75</v>
      </c>
      <c r="H11" s="10" t="s">
        <v>12</v>
      </c>
      <c r="I11" s="10" t="s">
        <v>74</v>
      </c>
      <c r="J11" s="10" t="s">
        <v>560</v>
      </c>
      <c r="K11" s="10" t="s">
        <v>194</v>
      </c>
      <c r="L11" s="17" t="s">
        <v>12</v>
      </c>
    </row>
    <row r="12" spans="1:12" s="8" customFormat="1" ht="12.75" customHeight="1" x14ac:dyDescent="0.2">
      <c r="A12" s="15">
        <v>430047</v>
      </c>
      <c r="B12" s="12" t="s">
        <v>572</v>
      </c>
      <c r="C12" s="14">
        <v>2083</v>
      </c>
      <c r="D12" s="14">
        <v>525</v>
      </c>
      <c r="E12" s="13">
        <v>0.25204032645223234</v>
      </c>
      <c r="F12" s="12">
        <v>6</v>
      </c>
      <c r="G12" s="11" t="s">
        <v>31</v>
      </c>
      <c r="H12" s="10" t="s">
        <v>17</v>
      </c>
      <c r="I12" s="10" t="s">
        <v>30</v>
      </c>
      <c r="J12" s="10" t="s">
        <v>553</v>
      </c>
      <c r="K12" s="10" t="s">
        <v>259</v>
      </c>
      <c r="L12" s="17" t="s">
        <v>17</v>
      </c>
    </row>
    <row r="13" spans="1:12" s="8" customFormat="1" ht="12.75" customHeight="1" x14ac:dyDescent="0.2">
      <c r="A13" s="15">
        <v>430050</v>
      </c>
      <c r="B13" s="12" t="s">
        <v>570</v>
      </c>
      <c r="C13" s="14">
        <v>7406</v>
      </c>
      <c r="D13" s="14">
        <v>1847</v>
      </c>
      <c r="E13" s="13">
        <v>0.24939238455306509</v>
      </c>
      <c r="F13" s="12">
        <v>19</v>
      </c>
      <c r="G13" s="11" t="s">
        <v>18</v>
      </c>
      <c r="H13" s="10" t="s">
        <v>17</v>
      </c>
      <c r="I13" s="10" t="s">
        <v>24</v>
      </c>
      <c r="J13" s="10" t="s">
        <v>15</v>
      </c>
      <c r="K13" s="10" t="s">
        <v>269</v>
      </c>
      <c r="L13" s="17" t="s">
        <v>17</v>
      </c>
    </row>
    <row r="14" spans="1:12" s="8" customFormat="1" ht="12.75" customHeight="1" x14ac:dyDescent="0.2">
      <c r="A14" s="15">
        <v>430055</v>
      </c>
      <c r="B14" s="12" t="s">
        <v>569</v>
      </c>
      <c r="C14" s="14">
        <v>1869</v>
      </c>
      <c r="D14" s="14">
        <v>478</v>
      </c>
      <c r="E14" s="13">
        <v>0.25575173889780634</v>
      </c>
      <c r="F14" s="12">
        <v>6</v>
      </c>
      <c r="G14" s="11" t="s">
        <v>83</v>
      </c>
      <c r="H14" s="10" t="s">
        <v>17</v>
      </c>
      <c r="I14" s="10" t="s">
        <v>37</v>
      </c>
      <c r="J14" s="10" t="s">
        <v>553</v>
      </c>
      <c r="K14" s="10" t="s">
        <v>259</v>
      </c>
      <c r="L14" s="17" t="s">
        <v>17</v>
      </c>
    </row>
    <row r="15" spans="1:12" s="8" customFormat="1" ht="12.75" customHeight="1" x14ac:dyDescent="0.2">
      <c r="A15" s="15">
        <v>430057</v>
      </c>
      <c r="B15" s="12" t="s">
        <v>567</v>
      </c>
      <c r="C15" s="14">
        <v>3245</v>
      </c>
      <c r="D15" s="14">
        <v>680</v>
      </c>
      <c r="E15" s="13">
        <v>0.20955315870570107</v>
      </c>
      <c r="F15" s="12">
        <v>5</v>
      </c>
      <c r="G15" s="11" t="s">
        <v>56</v>
      </c>
      <c r="H15" s="10" t="s">
        <v>21</v>
      </c>
      <c r="I15" s="10" t="s">
        <v>55</v>
      </c>
      <c r="J15" s="10" t="s">
        <v>543</v>
      </c>
      <c r="K15" s="10" t="s">
        <v>470</v>
      </c>
      <c r="L15" s="17" t="s">
        <v>21</v>
      </c>
    </row>
    <row r="16" spans="1:12" s="8" customFormat="1" ht="12.75" customHeight="1" x14ac:dyDescent="0.2">
      <c r="A16" s="15">
        <v>430060</v>
      </c>
      <c r="B16" s="12" t="s">
        <v>565</v>
      </c>
      <c r="C16" s="14">
        <v>212901</v>
      </c>
      <c r="D16" s="14">
        <v>25285</v>
      </c>
      <c r="E16" s="13">
        <v>0.11876412041277401</v>
      </c>
      <c r="F16" s="12">
        <v>2</v>
      </c>
      <c r="G16" s="11" t="s">
        <v>41</v>
      </c>
      <c r="H16" s="10" t="s">
        <v>4</v>
      </c>
      <c r="I16" s="10" t="s">
        <v>40</v>
      </c>
      <c r="J16" s="10" t="s">
        <v>727</v>
      </c>
      <c r="K16" s="10" t="s">
        <v>236</v>
      </c>
      <c r="L16" s="17" t="s">
        <v>4</v>
      </c>
    </row>
    <row r="17" spans="1:12" s="8" customFormat="1" ht="12.75" customHeight="1" x14ac:dyDescent="0.2">
      <c r="A17" s="15">
        <v>430063</v>
      </c>
      <c r="B17" s="12" t="s">
        <v>563</v>
      </c>
      <c r="C17" s="14">
        <v>6330</v>
      </c>
      <c r="D17" s="14">
        <v>1121</v>
      </c>
      <c r="E17" s="13">
        <v>0.17709320695102684</v>
      </c>
      <c r="F17" s="12">
        <v>3</v>
      </c>
      <c r="G17" s="11" t="s">
        <v>72</v>
      </c>
      <c r="H17" s="10" t="s">
        <v>71</v>
      </c>
      <c r="I17" s="10" t="s">
        <v>70</v>
      </c>
      <c r="J17" s="10" t="s">
        <v>550</v>
      </c>
      <c r="K17" s="10" t="s">
        <v>252</v>
      </c>
      <c r="L17" s="17" t="s">
        <v>71</v>
      </c>
    </row>
    <row r="18" spans="1:12" s="8" customFormat="1" ht="12.75" customHeight="1" x14ac:dyDescent="0.2">
      <c r="A18" s="15">
        <v>430064</v>
      </c>
      <c r="B18" s="12" t="s">
        <v>561</v>
      </c>
      <c r="C18" s="14">
        <v>7432</v>
      </c>
      <c r="D18" s="14">
        <v>1157</v>
      </c>
      <c r="E18" s="13">
        <v>0.15567814854682455</v>
      </c>
      <c r="F18" s="12">
        <v>19</v>
      </c>
      <c r="G18" s="11" t="s">
        <v>18</v>
      </c>
      <c r="H18" s="10" t="s">
        <v>17</v>
      </c>
      <c r="I18" s="10" t="s">
        <v>24</v>
      </c>
      <c r="J18" s="10" t="s">
        <v>15</v>
      </c>
      <c r="K18" s="10" t="s">
        <v>269</v>
      </c>
      <c r="L18" s="17" t="s">
        <v>17</v>
      </c>
    </row>
    <row r="19" spans="1:12" s="8" customFormat="1" ht="12.75" customHeight="1" x14ac:dyDescent="0.2">
      <c r="A19" s="15">
        <v>430066</v>
      </c>
      <c r="B19" s="12" t="s">
        <v>559</v>
      </c>
      <c r="C19" s="14">
        <v>1215</v>
      </c>
      <c r="D19" s="14">
        <v>295</v>
      </c>
      <c r="E19" s="13">
        <v>0.24279835390946503</v>
      </c>
      <c r="F19" s="12">
        <v>6</v>
      </c>
      <c r="G19" s="11" t="s">
        <v>34</v>
      </c>
      <c r="H19" s="10" t="s">
        <v>17</v>
      </c>
      <c r="I19" s="10" t="s">
        <v>59</v>
      </c>
      <c r="J19" s="10" t="s">
        <v>553</v>
      </c>
      <c r="K19" s="10" t="s">
        <v>259</v>
      </c>
      <c r="L19" s="17" t="s">
        <v>17</v>
      </c>
    </row>
    <row r="20" spans="1:12" s="8" customFormat="1" ht="12.75" customHeight="1" x14ac:dyDescent="0.2">
      <c r="A20" s="15">
        <v>430070</v>
      </c>
      <c r="B20" s="12" t="s">
        <v>558</v>
      </c>
      <c r="C20" s="14">
        <v>6614</v>
      </c>
      <c r="D20" s="14">
        <v>1673</v>
      </c>
      <c r="E20" s="13">
        <v>0.25294829150287268</v>
      </c>
      <c r="F20" s="12">
        <v>16</v>
      </c>
      <c r="G20" s="11" t="s">
        <v>46</v>
      </c>
      <c r="H20" s="10" t="s">
        <v>8</v>
      </c>
      <c r="I20" s="10" t="s">
        <v>7</v>
      </c>
      <c r="J20" s="10" t="s">
        <v>536</v>
      </c>
      <c r="K20" s="10" t="s">
        <v>334</v>
      </c>
      <c r="L20" s="17" t="s">
        <v>8</v>
      </c>
    </row>
    <row r="21" spans="1:12" s="8" customFormat="1" ht="12.75" customHeight="1" x14ac:dyDescent="0.2">
      <c r="A21" s="15">
        <v>430080</v>
      </c>
      <c r="B21" s="12" t="s">
        <v>556</v>
      </c>
      <c r="C21" s="14">
        <v>12878</v>
      </c>
      <c r="D21" s="14">
        <v>2824</v>
      </c>
      <c r="E21" s="13">
        <v>0.21928870942692966</v>
      </c>
      <c r="F21" s="12">
        <v>5</v>
      </c>
      <c r="G21" s="11" t="s">
        <v>56</v>
      </c>
      <c r="H21" s="10" t="s">
        <v>21</v>
      </c>
      <c r="I21" s="10" t="s">
        <v>20</v>
      </c>
      <c r="J21" s="10" t="s">
        <v>543</v>
      </c>
      <c r="K21" s="10" t="s">
        <v>470</v>
      </c>
      <c r="L21" s="17" t="s">
        <v>21</v>
      </c>
    </row>
    <row r="22" spans="1:12" s="8" customFormat="1" ht="12.75" customHeight="1" x14ac:dyDescent="0.2">
      <c r="A22" s="15">
        <v>430085</v>
      </c>
      <c r="B22" s="12" t="s">
        <v>555</v>
      </c>
      <c r="C22" s="14">
        <v>3877</v>
      </c>
      <c r="D22" s="14">
        <v>949</v>
      </c>
      <c r="E22" s="13">
        <v>0.24477688934743358</v>
      </c>
      <c r="F22" s="12">
        <v>2</v>
      </c>
      <c r="G22" s="11" t="s">
        <v>114</v>
      </c>
      <c r="H22" s="10" t="s">
        <v>4</v>
      </c>
      <c r="I22" s="10" t="s">
        <v>113</v>
      </c>
      <c r="J22" s="10" t="s">
        <v>726</v>
      </c>
      <c r="K22" s="10" t="s">
        <v>379</v>
      </c>
      <c r="L22" s="17" t="s">
        <v>4</v>
      </c>
    </row>
    <row r="23" spans="1:12" s="8" customFormat="1" ht="12.75" customHeight="1" x14ac:dyDescent="0.2">
      <c r="A23" s="15">
        <v>430087</v>
      </c>
      <c r="B23" s="12" t="s">
        <v>554</v>
      </c>
      <c r="C23" s="14">
        <v>5811</v>
      </c>
      <c r="D23" s="14">
        <v>765</v>
      </c>
      <c r="E23" s="13">
        <v>0.13164687661331956</v>
      </c>
      <c r="F23" s="12">
        <v>1</v>
      </c>
      <c r="G23" s="11" t="s">
        <v>141</v>
      </c>
      <c r="H23" s="10" t="s">
        <v>4</v>
      </c>
      <c r="I23" s="10" t="s">
        <v>139</v>
      </c>
      <c r="J23" s="10" t="s">
        <v>573</v>
      </c>
      <c r="K23" s="10" t="s">
        <v>276</v>
      </c>
      <c r="L23" s="17" t="s">
        <v>4</v>
      </c>
    </row>
    <row r="24" spans="1:12" s="8" customFormat="1" ht="12.75" customHeight="1" x14ac:dyDescent="0.2">
      <c r="A24" s="15">
        <v>430090</v>
      </c>
      <c r="B24" s="12" t="s">
        <v>552</v>
      </c>
      <c r="C24" s="14">
        <v>6507</v>
      </c>
      <c r="D24" s="14">
        <v>1799</v>
      </c>
      <c r="E24" s="13">
        <v>0.27647149223912709</v>
      </c>
      <c r="F24" s="12">
        <v>11</v>
      </c>
      <c r="G24" s="11" t="s">
        <v>44</v>
      </c>
      <c r="H24" s="10" t="s">
        <v>17</v>
      </c>
      <c r="I24" s="10" t="s">
        <v>43</v>
      </c>
      <c r="J24" s="10" t="s">
        <v>557</v>
      </c>
      <c r="K24" s="10" t="s">
        <v>418</v>
      </c>
      <c r="L24" s="17" t="s">
        <v>17</v>
      </c>
    </row>
    <row r="25" spans="1:12" s="8" customFormat="1" ht="12.75" customHeight="1" x14ac:dyDescent="0.2">
      <c r="A25" s="15">
        <v>430100</v>
      </c>
      <c r="B25" s="12" t="s">
        <v>551</v>
      </c>
      <c r="C25" s="14">
        <v>21528</v>
      </c>
      <c r="D25" s="14">
        <v>3822</v>
      </c>
      <c r="E25" s="13">
        <v>0.17753623188405798</v>
      </c>
      <c r="F25" s="12">
        <v>16</v>
      </c>
      <c r="G25" s="11" t="s">
        <v>46</v>
      </c>
      <c r="H25" s="10" t="s">
        <v>8</v>
      </c>
      <c r="I25" s="10" t="s">
        <v>7</v>
      </c>
      <c r="J25" s="10" t="s">
        <v>536</v>
      </c>
      <c r="K25" s="10" t="s">
        <v>334</v>
      </c>
      <c r="L25" s="17" t="s">
        <v>8</v>
      </c>
    </row>
    <row r="26" spans="1:12" s="8" customFormat="1" ht="12.75" customHeight="1" x14ac:dyDescent="0.2">
      <c r="A26" s="15">
        <v>430107</v>
      </c>
      <c r="B26" s="12" t="s">
        <v>549</v>
      </c>
      <c r="C26" s="14">
        <v>2784</v>
      </c>
      <c r="D26" s="14">
        <v>698</v>
      </c>
      <c r="E26" s="13">
        <v>0.25071839080459768</v>
      </c>
      <c r="F26" s="12">
        <v>3</v>
      </c>
      <c r="G26" s="11" t="s">
        <v>72</v>
      </c>
      <c r="H26" s="10" t="s">
        <v>71</v>
      </c>
      <c r="I26" s="10" t="s">
        <v>70</v>
      </c>
      <c r="J26" s="10" t="s">
        <v>550</v>
      </c>
      <c r="K26" s="10" t="s">
        <v>252</v>
      </c>
      <c r="L26" s="17" t="s">
        <v>71</v>
      </c>
    </row>
    <row r="27" spans="1:12" s="8" customFormat="1" ht="12.75" customHeight="1" x14ac:dyDescent="0.2">
      <c r="A27" s="15">
        <v>430105</v>
      </c>
      <c r="B27" s="12" t="s">
        <v>547</v>
      </c>
      <c r="C27" s="14">
        <v>10093</v>
      </c>
      <c r="D27" s="14">
        <v>2101</v>
      </c>
      <c r="E27" s="13">
        <v>0.20816407411076984</v>
      </c>
      <c r="F27" s="12">
        <v>18</v>
      </c>
      <c r="G27" s="11" t="s">
        <v>5</v>
      </c>
      <c r="H27" s="10" t="s">
        <v>4</v>
      </c>
      <c r="I27" s="10" t="s">
        <v>3</v>
      </c>
      <c r="J27" s="10" t="s">
        <v>577</v>
      </c>
      <c r="K27" s="10" t="s">
        <v>483</v>
      </c>
      <c r="L27" s="17" t="s">
        <v>4</v>
      </c>
    </row>
    <row r="28" spans="1:12" s="8" customFormat="1" ht="12.75" customHeight="1" x14ac:dyDescent="0.2">
      <c r="A28" s="15">
        <v>430120</v>
      </c>
      <c r="B28" s="12" t="s">
        <v>546</v>
      </c>
      <c r="C28" s="14">
        <v>13068</v>
      </c>
      <c r="D28" s="14">
        <v>2338</v>
      </c>
      <c r="E28" s="13">
        <v>0.17891031527395163</v>
      </c>
      <c r="F28" s="12">
        <v>8</v>
      </c>
      <c r="G28" s="11" t="s">
        <v>121</v>
      </c>
      <c r="H28" s="10" t="s">
        <v>8</v>
      </c>
      <c r="I28" s="10" t="s">
        <v>49</v>
      </c>
      <c r="J28" s="10" t="s">
        <v>541</v>
      </c>
      <c r="K28" s="10" t="s">
        <v>505</v>
      </c>
      <c r="L28" s="17" t="s">
        <v>8</v>
      </c>
    </row>
    <row r="29" spans="1:12" s="8" customFormat="1" ht="12.75" customHeight="1" x14ac:dyDescent="0.2">
      <c r="A29" s="15">
        <v>430110</v>
      </c>
      <c r="B29" s="12" t="s">
        <v>545</v>
      </c>
      <c r="C29" s="14">
        <v>14201</v>
      </c>
      <c r="D29" s="14">
        <v>2606</v>
      </c>
      <c r="E29" s="13">
        <v>0.18350820364763046</v>
      </c>
      <c r="F29" s="12">
        <v>2</v>
      </c>
      <c r="G29" s="11" t="s">
        <v>114</v>
      </c>
      <c r="H29" s="10" t="s">
        <v>4</v>
      </c>
      <c r="I29" s="10" t="s">
        <v>113</v>
      </c>
      <c r="J29" s="10" t="s">
        <v>726</v>
      </c>
      <c r="K29" s="10" t="s">
        <v>379</v>
      </c>
      <c r="L29" s="17" t="s">
        <v>4</v>
      </c>
    </row>
    <row r="30" spans="1:12" s="8" customFormat="1" ht="12.75" customHeight="1" x14ac:dyDescent="0.2">
      <c r="A30" s="15">
        <v>430130</v>
      </c>
      <c r="B30" s="12" t="s">
        <v>544</v>
      </c>
      <c r="C30" s="14">
        <v>18013</v>
      </c>
      <c r="D30" s="14">
        <v>3616</v>
      </c>
      <c r="E30" s="13">
        <v>0.20074390717814911</v>
      </c>
      <c r="F30" s="12">
        <v>3</v>
      </c>
      <c r="G30" s="11" t="s">
        <v>72</v>
      </c>
      <c r="H30" s="10" t="s">
        <v>71</v>
      </c>
      <c r="I30" s="10" t="s">
        <v>70</v>
      </c>
      <c r="J30" s="10" t="s">
        <v>550</v>
      </c>
      <c r="K30" s="10" t="s">
        <v>252</v>
      </c>
      <c r="L30" s="17" t="s">
        <v>71</v>
      </c>
    </row>
    <row r="31" spans="1:12" s="8" customFormat="1" ht="12.75" customHeight="1" x14ac:dyDescent="0.2">
      <c r="A31" s="15">
        <v>430140</v>
      </c>
      <c r="B31" s="12" t="s">
        <v>542</v>
      </c>
      <c r="C31" s="14">
        <v>10317</v>
      </c>
      <c r="D31" s="14">
        <v>2168</v>
      </c>
      <c r="E31" s="13">
        <v>0.21013860618396821</v>
      </c>
      <c r="F31" s="12">
        <v>6</v>
      </c>
      <c r="G31" s="11" t="s">
        <v>83</v>
      </c>
      <c r="H31" s="10" t="s">
        <v>17</v>
      </c>
      <c r="I31" s="10" t="s">
        <v>7</v>
      </c>
      <c r="J31" s="10" t="s">
        <v>553</v>
      </c>
      <c r="K31" s="10" t="s">
        <v>259</v>
      </c>
      <c r="L31" s="17" t="s">
        <v>17</v>
      </c>
    </row>
    <row r="32" spans="1:12" s="8" customFormat="1" ht="12.75" customHeight="1" x14ac:dyDescent="0.2">
      <c r="A32" s="15">
        <v>430150</v>
      </c>
      <c r="B32" s="12" t="s">
        <v>540</v>
      </c>
      <c r="C32" s="14">
        <v>7462</v>
      </c>
      <c r="D32" s="14">
        <v>1898</v>
      </c>
      <c r="E32" s="13">
        <v>0.25435540069686413</v>
      </c>
      <c r="F32" s="12">
        <v>17</v>
      </c>
      <c r="G32" s="11" t="s">
        <v>135</v>
      </c>
      <c r="H32" s="10" t="s">
        <v>12</v>
      </c>
      <c r="I32" s="10" t="s">
        <v>253</v>
      </c>
      <c r="J32" s="10" t="s">
        <v>562</v>
      </c>
      <c r="K32" s="10" t="s">
        <v>364</v>
      </c>
      <c r="L32" s="17" t="s">
        <v>12</v>
      </c>
    </row>
    <row r="33" spans="1:12" s="8" customFormat="1" ht="12.75" customHeight="1" x14ac:dyDescent="0.2">
      <c r="A33" s="15">
        <v>430155</v>
      </c>
      <c r="B33" s="12" t="s">
        <v>538</v>
      </c>
      <c r="C33" s="14">
        <v>3676</v>
      </c>
      <c r="D33" s="14">
        <v>924</v>
      </c>
      <c r="E33" s="13">
        <v>0.25136017410228512</v>
      </c>
      <c r="F33" s="12">
        <v>11</v>
      </c>
      <c r="G33" s="11" t="s">
        <v>44</v>
      </c>
      <c r="H33" s="10" t="s">
        <v>17</v>
      </c>
      <c r="I33" s="10" t="s">
        <v>43</v>
      </c>
      <c r="J33" s="10" t="s">
        <v>557</v>
      </c>
      <c r="K33" s="10" t="s">
        <v>418</v>
      </c>
      <c r="L33" s="17" t="s">
        <v>17</v>
      </c>
    </row>
    <row r="34" spans="1:12" s="8" customFormat="1" ht="12.75" customHeight="1" x14ac:dyDescent="0.2">
      <c r="A34" s="15">
        <v>430160</v>
      </c>
      <c r="B34" s="12" t="s">
        <v>537</v>
      </c>
      <c r="C34" s="14">
        <v>120104</v>
      </c>
      <c r="D34" s="14">
        <v>20928</v>
      </c>
      <c r="E34" s="13">
        <v>0.17424898421368148</v>
      </c>
      <c r="F34" s="12">
        <v>7</v>
      </c>
      <c r="G34" s="11" t="s">
        <v>331</v>
      </c>
      <c r="H34" s="10" t="s">
        <v>71</v>
      </c>
      <c r="I34" s="10" t="s">
        <v>330</v>
      </c>
      <c r="J34" s="10" t="s">
        <v>548</v>
      </c>
      <c r="K34" s="10" t="s">
        <v>537</v>
      </c>
      <c r="L34" s="17" t="s">
        <v>71</v>
      </c>
    </row>
    <row r="35" spans="1:12" s="8" customFormat="1" ht="12.75" customHeight="1" x14ac:dyDescent="0.2">
      <c r="A35" s="15">
        <v>430163</v>
      </c>
      <c r="B35" s="12" t="s">
        <v>535</v>
      </c>
      <c r="C35" s="14">
        <v>13216</v>
      </c>
      <c r="D35" s="14">
        <v>3082</v>
      </c>
      <c r="E35" s="13">
        <v>0.23320217917675545</v>
      </c>
      <c r="F35" s="12">
        <v>18</v>
      </c>
      <c r="G35" s="11" t="s">
        <v>100</v>
      </c>
      <c r="H35" s="10" t="s">
        <v>4</v>
      </c>
      <c r="I35" s="10" t="s">
        <v>3</v>
      </c>
      <c r="J35" s="10" t="s">
        <v>577</v>
      </c>
      <c r="K35" s="10" t="s">
        <v>483</v>
      </c>
      <c r="L35" s="17" t="s">
        <v>4</v>
      </c>
    </row>
    <row r="36" spans="1:12" s="8" customFormat="1" ht="12.75" customHeight="1" x14ac:dyDescent="0.2">
      <c r="A36" s="15">
        <v>430165</v>
      </c>
      <c r="B36" s="12" t="s">
        <v>534</v>
      </c>
      <c r="C36" s="14">
        <v>6591</v>
      </c>
      <c r="D36" s="14">
        <v>1264</v>
      </c>
      <c r="E36" s="13">
        <v>0.19177666514944622</v>
      </c>
      <c r="F36" s="12">
        <v>1</v>
      </c>
      <c r="G36" s="11" t="s">
        <v>77</v>
      </c>
      <c r="H36" s="10" t="s">
        <v>4</v>
      </c>
      <c r="I36" s="10" t="s">
        <v>55</v>
      </c>
      <c r="J36" s="10" t="s">
        <v>571</v>
      </c>
      <c r="K36" s="10" t="s">
        <v>486</v>
      </c>
      <c r="L36" s="17" t="s">
        <v>4</v>
      </c>
    </row>
    <row r="37" spans="1:12" s="8" customFormat="1" ht="12.75" customHeight="1" x14ac:dyDescent="0.2">
      <c r="A37" s="15">
        <v>430170</v>
      </c>
      <c r="B37" s="12" t="s">
        <v>533</v>
      </c>
      <c r="C37" s="14">
        <v>6916</v>
      </c>
      <c r="D37" s="14">
        <v>1558</v>
      </c>
      <c r="E37" s="13">
        <v>0.22527472527472528</v>
      </c>
      <c r="F37" s="12">
        <v>11</v>
      </c>
      <c r="G37" s="11" t="s">
        <v>44</v>
      </c>
      <c r="H37" s="10" t="s">
        <v>17</v>
      </c>
      <c r="I37" s="10" t="s">
        <v>43</v>
      </c>
      <c r="J37" s="10" t="s">
        <v>557</v>
      </c>
      <c r="K37" s="10" t="s">
        <v>418</v>
      </c>
      <c r="L37" s="17" t="s">
        <v>17</v>
      </c>
    </row>
    <row r="38" spans="1:12" s="8" customFormat="1" ht="12.75" customHeight="1" x14ac:dyDescent="0.2">
      <c r="A38" s="15">
        <v>430175</v>
      </c>
      <c r="B38" s="12" t="s">
        <v>532</v>
      </c>
      <c r="C38" s="14">
        <v>7019</v>
      </c>
      <c r="D38" s="14">
        <v>1271</v>
      </c>
      <c r="E38" s="13">
        <v>0.18107992591537256</v>
      </c>
      <c r="F38" s="12">
        <v>2</v>
      </c>
      <c r="G38" s="11" t="s">
        <v>114</v>
      </c>
      <c r="H38" s="10" t="s">
        <v>4</v>
      </c>
      <c r="I38" s="10" t="s">
        <v>113</v>
      </c>
      <c r="J38" s="10" t="s">
        <v>726</v>
      </c>
      <c r="K38" s="10" t="s">
        <v>379</v>
      </c>
      <c r="L38" s="17" t="s">
        <v>4</v>
      </c>
    </row>
    <row r="39" spans="1:12" s="8" customFormat="1" ht="12.75" customHeight="1" x14ac:dyDescent="0.2">
      <c r="A39" s="15">
        <v>430185</v>
      </c>
      <c r="B39" s="12" t="s">
        <v>531</v>
      </c>
      <c r="C39" s="14">
        <v>3327</v>
      </c>
      <c r="D39" s="14">
        <v>589</v>
      </c>
      <c r="E39" s="13">
        <v>0.17703636910129245</v>
      </c>
      <c r="F39" s="12">
        <v>19</v>
      </c>
      <c r="G39" s="11" t="s">
        <v>18</v>
      </c>
      <c r="H39" s="10" t="s">
        <v>17</v>
      </c>
      <c r="I39" s="10" t="s">
        <v>16</v>
      </c>
      <c r="J39" s="10" t="s">
        <v>15</v>
      </c>
      <c r="K39" s="10" t="s">
        <v>269</v>
      </c>
      <c r="L39" s="17" t="s">
        <v>17</v>
      </c>
    </row>
    <row r="40" spans="1:12" s="8" customFormat="1" ht="12.75" customHeight="1" x14ac:dyDescent="0.2">
      <c r="A40" s="15">
        <v>430187</v>
      </c>
      <c r="B40" s="12" t="s">
        <v>530</v>
      </c>
      <c r="C40" s="14">
        <v>4273</v>
      </c>
      <c r="D40" s="14">
        <v>598</v>
      </c>
      <c r="E40" s="13">
        <v>0.13994851392464311</v>
      </c>
      <c r="F40" s="12">
        <v>10</v>
      </c>
      <c r="G40" s="11" t="s">
        <v>63</v>
      </c>
      <c r="H40" s="10" t="s">
        <v>27</v>
      </c>
      <c r="I40" s="10" t="s">
        <v>62</v>
      </c>
      <c r="J40" s="10" t="s">
        <v>580</v>
      </c>
      <c r="K40" s="10" t="s">
        <v>64</v>
      </c>
      <c r="L40" s="17" t="s">
        <v>27</v>
      </c>
    </row>
    <row r="41" spans="1:12" s="8" customFormat="1" ht="12.75" customHeight="1" x14ac:dyDescent="0.2">
      <c r="A41" s="15">
        <v>430190</v>
      </c>
      <c r="B41" s="12" t="s">
        <v>529</v>
      </c>
      <c r="C41" s="14">
        <v>13442</v>
      </c>
      <c r="D41" s="14">
        <v>2611</v>
      </c>
      <c r="E41" s="13">
        <v>0.19424192828448147</v>
      </c>
      <c r="F41" s="12">
        <v>2</v>
      </c>
      <c r="G41" s="11" t="s">
        <v>114</v>
      </c>
      <c r="H41" s="10" t="s">
        <v>4</v>
      </c>
      <c r="I41" s="10" t="s">
        <v>113</v>
      </c>
      <c r="J41" s="10" t="s">
        <v>726</v>
      </c>
      <c r="K41" s="10" t="s">
        <v>379</v>
      </c>
      <c r="L41" s="17" t="s">
        <v>4</v>
      </c>
    </row>
    <row r="42" spans="1:12" s="8" customFormat="1" ht="12.75" customHeight="1" x14ac:dyDescent="0.2">
      <c r="A42" s="15">
        <v>430192</v>
      </c>
      <c r="B42" s="12" t="s">
        <v>528</v>
      </c>
      <c r="C42" s="14">
        <v>1824</v>
      </c>
      <c r="D42" s="14">
        <v>560</v>
      </c>
      <c r="E42" s="13">
        <v>0.30701754385964913</v>
      </c>
      <c r="F42" s="12">
        <v>11</v>
      </c>
      <c r="G42" s="11" t="s">
        <v>44</v>
      </c>
      <c r="H42" s="10" t="s">
        <v>17</v>
      </c>
      <c r="I42" s="10" t="s">
        <v>43</v>
      </c>
      <c r="J42" s="10" t="s">
        <v>557</v>
      </c>
      <c r="K42" s="10" t="s">
        <v>418</v>
      </c>
      <c r="L42" s="17" t="s">
        <v>17</v>
      </c>
    </row>
    <row r="43" spans="1:12" s="8" customFormat="1" ht="12.75" customHeight="1" x14ac:dyDescent="0.2">
      <c r="A43" s="15">
        <v>430195</v>
      </c>
      <c r="B43" s="12" t="s">
        <v>527</v>
      </c>
      <c r="C43" s="14">
        <v>2621</v>
      </c>
      <c r="D43" s="14">
        <v>553</v>
      </c>
      <c r="E43" s="13">
        <v>0.21098817245326212</v>
      </c>
      <c r="F43" s="12">
        <v>15</v>
      </c>
      <c r="G43" s="11" t="s">
        <v>87</v>
      </c>
      <c r="H43" s="10" t="s">
        <v>17</v>
      </c>
      <c r="I43" s="10" t="s">
        <v>90</v>
      </c>
      <c r="J43" s="10" t="s">
        <v>15</v>
      </c>
      <c r="K43" s="10" t="s">
        <v>269</v>
      </c>
      <c r="L43" s="17" t="s">
        <v>17</v>
      </c>
    </row>
    <row r="44" spans="1:12" s="8" customFormat="1" ht="12.75" customHeight="1" x14ac:dyDescent="0.2">
      <c r="A44" s="15">
        <v>430180</v>
      </c>
      <c r="B44" s="12" t="s">
        <v>526</v>
      </c>
      <c r="C44" s="14">
        <v>5013</v>
      </c>
      <c r="D44" s="14">
        <v>1195</v>
      </c>
      <c r="E44" s="13">
        <v>0.23838021145022939</v>
      </c>
      <c r="F44" s="12">
        <v>6</v>
      </c>
      <c r="G44" s="11" t="s">
        <v>34</v>
      </c>
      <c r="H44" s="10" t="s">
        <v>17</v>
      </c>
      <c r="I44" s="10" t="s">
        <v>33</v>
      </c>
      <c r="J44" s="10" t="s">
        <v>553</v>
      </c>
      <c r="K44" s="10" t="s">
        <v>259</v>
      </c>
      <c r="L44" s="17" t="s">
        <v>17</v>
      </c>
    </row>
    <row r="45" spans="1:12" s="8" customFormat="1" ht="12.75" customHeight="1" x14ac:dyDescent="0.2">
      <c r="A45" s="15">
        <v>430200</v>
      </c>
      <c r="B45" s="12" t="s">
        <v>525</v>
      </c>
      <c r="C45" s="14">
        <v>10542</v>
      </c>
      <c r="D45" s="14">
        <v>1962</v>
      </c>
      <c r="E45" s="13">
        <v>0.1861126920887877</v>
      </c>
      <c r="F45" s="12">
        <v>6</v>
      </c>
      <c r="G45" s="11" t="s">
        <v>83</v>
      </c>
      <c r="H45" s="10" t="s">
        <v>17</v>
      </c>
      <c r="I45" s="10" t="s">
        <v>37</v>
      </c>
      <c r="J45" s="10" t="s">
        <v>553</v>
      </c>
      <c r="K45" s="10" t="s">
        <v>259</v>
      </c>
      <c r="L45" s="17" t="s">
        <v>17</v>
      </c>
    </row>
    <row r="46" spans="1:12" s="8" customFormat="1" ht="12.75" customHeight="1" x14ac:dyDescent="0.2">
      <c r="A46" s="15">
        <v>430205</v>
      </c>
      <c r="B46" s="12" t="s">
        <v>524</v>
      </c>
      <c r="C46" s="14">
        <v>2271</v>
      </c>
      <c r="D46" s="14">
        <v>350</v>
      </c>
      <c r="E46" s="13">
        <v>0.15411712901805372</v>
      </c>
      <c r="F46" s="12">
        <v>11</v>
      </c>
      <c r="G46" s="11" t="s">
        <v>44</v>
      </c>
      <c r="H46" s="10" t="s">
        <v>17</v>
      </c>
      <c r="I46" s="10" t="s">
        <v>43</v>
      </c>
      <c r="J46" s="10" t="s">
        <v>557</v>
      </c>
      <c r="K46" s="10" t="s">
        <v>418</v>
      </c>
      <c r="L46" s="17" t="s">
        <v>17</v>
      </c>
    </row>
    <row r="47" spans="1:12" s="8" customFormat="1" ht="12.75" customHeight="1" x14ac:dyDescent="0.2">
      <c r="A47" s="15">
        <v>430210</v>
      </c>
      <c r="B47" s="12" t="s">
        <v>523</v>
      </c>
      <c r="C47" s="14">
        <v>121826</v>
      </c>
      <c r="D47" s="14">
        <v>19192</v>
      </c>
      <c r="E47" s="13">
        <v>0.15753615812716498</v>
      </c>
      <c r="F47" s="12">
        <v>5</v>
      </c>
      <c r="G47" s="11" t="s">
        <v>22</v>
      </c>
      <c r="H47" s="10" t="s">
        <v>21</v>
      </c>
      <c r="I47" s="10" t="s">
        <v>20</v>
      </c>
      <c r="J47" s="10" t="s">
        <v>543</v>
      </c>
      <c r="K47" s="10" t="s">
        <v>470</v>
      </c>
      <c r="L47" s="17" t="s">
        <v>21</v>
      </c>
    </row>
    <row r="48" spans="1:12" s="8" customFormat="1" ht="12.75" customHeight="1" x14ac:dyDescent="0.2">
      <c r="A48" s="15">
        <v>430215</v>
      </c>
      <c r="B48" s="12" t="s">
        <v>522</v>
      </c>
      <c r="C48" s="14">
        <v>2064</v>
      </c>
      <c r="D48" s="14">
        <v>369</v>
      </c>
      <c r="E48" s="13">
        <v>0.17877906976744187</v>
      </c>
      <c r="F48" s="12">
        <v>15</v>
      </c>
      <c r="G48" s="11" t="s">
        <v>87</v>
      </c>
      <c r="H48" s="10" t="s">
        <v>17</v>
      </c>
      <c r="I48" s="10" t="s">
        <v>90</v>
      </c>
      <c r="J48" s="10" t="s">
        <v>15</v>
      </c>
      <c r="K48" s="10" t="s">
        <v>269</v>
      </c>
      <c r="L48" s="17" t="s">
        <v>17</v>
      </c>
    </row>
    <row r="49" spans="1:12" s="8" customFormat="1" ht="12.75" customHeight="1" x14ac:dyDescent="0.2">
      <c r="A49" s="15">
        <v>430220</v>
      </c>
      <c r="B49" s="12" t="s">
        <v>521</v>
      </c>
      <c r="C49" s="14">
        <v>7118</v>
      </c>
      <c r="D49" s="14">
        <v>1469</v>
      </c>
      <c r="E49" s="13">
        <v>0.20637819612250632</v>
      </c>
      <c r="F49" s="12">
        <v>14</v>
      </c>
      <c r="G49" s="11" t="s">
        <v>75</v>
      </c>
      <c r="H49" s="10" t="s">
        <v>12</v>
      </c>
      <c r="I49" s="10" t="s">
        <v>74</v>
      </c>
      <c r="J49" s="10" t="s">
        <v>560</v>
      </c>
      <c r="K49" s="10" t="s">
        <v>194</v>
      </c>
      <c r="L49" s="17" t="s">
        <v>12</v>
      </c>
    </row>
    <row r="50" spans="1:12" s="8" customFormat="1" ht="12.75" customHeight="1" x14ac:dyDescent="0.2">
      <c r="A50" s="15">
        <v>430222</v>
      </c>
      <c r="B50" s="12" t="s">
        <v>520</v>
      </c>
      <c r="C50" s="14">
        <v>2519</v>
      </c>
      <c r="D50" s="14">
        <v>585</v>
      </c>
      <c r="E50" s="13">
        <v>0.23223501389440254</v>
      </c>
      <c r="F50" s="12">
        <v>9</v>
      </c>
      <c r="G50" s="11" t="s">
        <v>80</v>
      </c>
      <c r="H50" s="10" t="s">
        <v>12</v>
      </c>
      <c r="I50" s="10" t="s">
        <v>116</v>
      </c>
      <c r="J50" s="10" t="s">
        <v>564</v>
      </c>
      <c r="K50" s="10" t="s">
        <v>441</v>
      </c>
      <c r="L50" s="17" t="s">
        <v>12</v>
      </c>
    </row>
    <row r="51" spans="1:12" s="8" customFormat="1" ht="12.75" customHeight="1" x14ac:dyDescent="0.2">
      <c r="A51" s="15">
        <v>430223</v>
      </c>
      <c r="B51" s="12" t="s">
        <v>519</v>
      </c>
      <c r="C51" s="14">
        <v>2494</v>
      </c>
      <c r="D51" s="14">
        <v>447</v>
      </c>
      <c r="E51" s="13">
        <v>0.17923015236567763</v>
      </c>
      <c r="F51" s="12">
        <v>9</v>
      </c>
      <c r="G51" s="11" t="s">
        <v>80</v>
      </c>
      <c r="H51" s="10" t="s">
        <v>12</v>
      </c>
      <c r="I51" s="10" t="s">
        <v>116</v>
      </c>
      <c r="J51" s="10" t="s">
        <v>564</v>
      </c>
      <c r="K51" s="10" t="s">
        <v>441</v>
      </c>
      <c r="L51" s="17" t="s">
        <v>12</v>
      </c>
    </row>
    <row r="52" spans="1:12" s="8" customFormat="1" ht="12.75" customHeight="1" x14ac:dyDescent="0.2">
      <c r="A52" s="15">
        <v>430225</v>
      </c>
      <c r="B52" s="12" t="s">
        <v>518</v>
      </c>
      <c r="C52" s="14">
        <v>3014</v>
      </c>
      <c r="D52" s="14">
        <v>830</v>
      </c>
      <c r="E52" s="13">
        <v>0.27538155275381554</v>
      </c>
      <c r="F52" s="12">
        <v>5</v>
      </c>
      <c r="G52" s="11" t="s">
        <v>22</v>
      </c>
      <c r="H52" s="10" t="s">
        <v>21</v>
      </c>
      <c r="I52" s="10" t="s">
        <v>20</v>
      </c>
      <c r="J52" s="10" t="s">
        <v>543</v>
      </c>
      <c r="K52" s="10" t="s">
        <v>470</v>
      </c>
      <c r="L52" s="17" t="s">
        <v>21</v>
      </c>
    </row>
    <row r="53" spans="1:12" s="8" customFormat="1" ht="12.75" customHeight="1" x14ac:dyDescent="0.2">
      <c r="A53" s="15">
        <v>430230</v>
      </c>
      <c r="B53" s="12" t="s">
        <v>517</v>
      </c>
      <c r="C53" s="14">
        <v>11501</v>
      </c>
      <c r="D53" s="14">
        <v>2320</v>
      </c>
      <c r="E53" s="13">
        <v>0.20172158942700635</v>
      </c>
      <c r="F53" s="12">
        <v>5</v>
      </c>
      <c r="G53" s="11" t="s">
        <v>60</v>
      </c>
      <c r="H53" s="10" t="s">
        <v>21</v>
      </c>
      <c r="I53" s="10" t="s">
        <v>59</v>
      </c>
      <c r="J53" s="10" t="s">
        <v>543</v>
      </c>
      <c r="K53" s="10" t="s">
        <v>470</v>
      </c>
      <c r="L53" s="17" t="s">
        <v>21</v>
      </c>
    </row>
    <row r="54" spans="1:12" s="8" customFormat="1" ht="12.75" customHeight="1" x14ac:dyDescent="0.2">
      <c r="A54" s="15">
        <v>430235</v>
      </c>
      <c r="B54" s="12" t="s">
        <v>516</v>
      </c>
      <c r="C54" s="14">
        <v>14145</v>
      </c>
      <c r="D54" s="14">
        <v>2077</v>
      </c>
      <c r="E54" s="13">
        <v>0.14683633792859668</v>
      </c>
      <c r="F54" s="12">
        <v>5</v>
      </c>
      <c r="G54" s="11" t="s">
        <v>56</v>
      </c>
      <c r="H54" s="10" t="s">
        <v>21</v>
      </c>
      <c r="I54" s="10" t="s">
        <v>55</v>
      </c>
      <c r="J54" s="10" t="s">
        <v>543</v>
      </c>
      <c r="K54" s="10" t="s">
        <v>470</v>
      </c>
      <c r="L54" s="17" t="s">
        <v>21</v>
      </c>
    </row>
    <row r="55" spans="1:12" s="8" customFormat="1" ht="12.75" customHeight="1" x14ac:dyDescent="0.2">
      <c r="A55" s="15">
        <v>430237</v>
      </c>
      <c r="B55" s="12" t="s">
        <v>515</v>
      </c>
      <c r="C55" s="14">
        <v>2294</v>
      </c>
      <c r="D55" s="14">
        <v>482</v>
      </c>
      <c r="E55" s="13">
        <v>0.21011333914559721</v>
      </c>
      <c r="F55" s="12">
        <v>19</v>
      </c>
      <c r="G55" s="11" t="s">
        <v>18</v>
      </c>
      <c r="H55" s="10" t="s">
        <v>17</v>
      </c>
      <c r="I55" s="10" t="s">
        <v>16</v>
      </c>
      <c r="J55" s="10" t="s">
        <v>15</v>
      </c>
      <c r="K55" s="10" t="s">
        <v>269</v>
      </c>
      <c r="L55" s="17" t="s">
        <v>17</v>
      </c>
    </row>
    <row r="56" spans="1:12" s="8" customFormat="1" ht="12.75" customHeight="1" x14ac:dyDescent="0.2">
      <c r="A56" s="15">
        <v>430240</v>
      </c>
      <c r="B56" s="12" t="s">
        <v>514</v>
      </c>
      <c r="C56" s="14">
        <v>12739</v>
      </c>
      <c r="D56" s="14">
        <v>2106</v>
      </c>
      <c r="E56" s="13">
        <v>0.16531909883036344</v>
      </c>
      <c r="F56" s="12">
        <v>16</v>
      </c>
      <c r="G56" s="11" t="s">
        <v>9</v>
      </c>
      <c r="H56" s="10" t="s">
        <v>8</v>
      </c>
      <c r="I56" s="10" t="s">
        <v>7</v>
      </c>
      <c r="J56" s="10" t="s">
        <v>536</v>
      </c>
      <c r="K56" s="10" t="s">
        <v>334</v>
      </c>
      <c r="L56" s="17" t="s">
        <v>8</v>
      </c>
    </row>
    <row r="57" spans="1:12" s="8" customFormat="1" ht="12.75" customHeight="1" x14ac:dyDescent="0.2">
      <c r="A57" s="15">
        <v>430245</v>
      </c>
      <c r="B57" s="12" t="s">
        <v>513</v>
      </c>
      <c r="C57" s="14">
        <v>7268</v>
      </c>
      <c r="D57" s="14">
        <v>1207</v>
      </c>
      <c r="E57" s="13">
        <v>0.16607044578976335</v>
      </c>
      <c r="F57" s="12">
        <v>16</v>
      </c>
      <c r="G57" s="11" t="s">
        <v>46</v>
      </c>
      <c r="H57" s="10" t="s">
        <v>8</v>
      </c>
      <c r="I57" s="10" t="s">
        <v>49</v>
      </c>
      <c r="J57" s="10" t="s">
        <v>536</v>
      </c>
      <c r="K57" s="10" t="s">
        <v>334</v>
      </c>
      <c r="L57" s="17" t="s">
        <v>8</v>
      </c>
    </row>
    <row r="58" spans="1:12" s="8" customFormat="1" ht="12.75" customHeight="1" x14ac:dyDescent="0.2">
      <c r="A58" s="15">
        <v>430250</v>
      </c>
      <c r="B58" s="12" t="s">
        <v>512</v>
      </c>
      <c r="C58" s="14">
        <v>6375</v>
      </c>
      <c r="D58" s="14">
        <v>1581</v>
      </c>
      <c r="E58" s="13">
        <v>0.248</v>
      </c>
      <c r="F58" s="12">
        <v>12</v>
      </c>
      <c r="G58" s="11" t="s">
        <v>13</v>
      </c>
      <c r="H58" s="10" t="s">
        <v>12</v>
      </c>
      <c r="I58" s="10" t="s">
        <v>11</v>
      </c>
      <c r="J58" s="10" t="s">
        <v>566</v>
      </c>
      <c r="K58" s="10" t="s">
        <v>188</v>
      </c>
      <c r="L58" s="17" t="s">
        <v>12</v>
      </c>
    </row>
    <row r="59" spans="1:12" s="8" customFormat="1" ht="12.75" customHeight="1" x14ac:dyDescent="0.2">
      <c r="A59" s="15">
        <v>430258</v>
      </c>
      <c r="B59" s="12" t="s">
        <v>511</v>
      </c>
      <c r="C59" s="14">
        <v>2341</v>
      </c>
      <c r="D59" s="14">
        <v>628</v>
      </c>
      <c r="E59" s="13">
        <v>0.26826142674070907</v>
      </c>
      <c r="F59" s="12">
        <v>17</v>
      </c>
      <c r="G59" s="11" t="s">
        <v>135</v>
      </c>
      <c r="H59" s="10" t="s">
        <v>12</v>
      </c>
      <c r="I59" s="10" t="s">
        <v>253</v>
      </c>
      <c r="J59" s="10" t="s">
        <v>562</v>
      </c>
      <c r="K59" s="10" t="s">
        <v>364</v>
      </c>
      <c r="L59" s="17" t="s">
        <v>12</v>
      </c>
    </row>
    <row r="60" spans="1:12" s="8" customFormat="1" ht="12.75" customHeight="1" x14ac:dyDescent="0.2">
      <c r="A60" s="15">
        <v>430260</v>
      </c>
      <c r="B60" s="12" t="s">
        <v>510</v>
      </c>
      <c r="C60" s="14">
        <v>3731</v>
      </c>
      <c r="D60" s="14">
        <v>797</v>
      </c>
      <c r="E60" s="13">
        <v>0.2136156526400429</v>
      </c>
      <c r="F60" s="12">
        <v>15</v>
      </c>
      <c r="G60" s="11" t="s">
        <v>87</v>
      </c>
      <c r="H60" s="10" t="s">
        <v>17</v>
      </c>
      <c r="I60" s="10" t="s">
        <v>16</v>
      </c>
      <c r="J60" s="10" t="s">
        <v>15</v>
      </c>
      <c r="K60" s="10" t="s">
        <v>269</v>
      </c>
      <c r="L60" s="17" t="s">
        <v>17</v>
      </c>
    </row>
    <row r="61" spans="1:12" s="8" customFormat="1" ht="12.75" customHeight="1" x14ac:dyDescent="0.2">
      <c r="A61" s="15">
        <v>430265</v>
      </c>
      <c r="B61" s="12" t="s">
        <v>509</v>
      </c>
      <c r="C61" s="14">
        <v>5087</v>
      </c>
      <c r="D61" s="14">
        <v>1225</v>
      </c>
      <c r="E61" s="13">
        <v>0.24080990760762727</v>
      </c>
      <c r="F61" s="12">
        <v>1</v>
      </c>
      <c r="G61" s="11" t="s">
        <v>77</v>
      </c>
      <c r="H61" s="10" t="s">
        <v>4</v>
      </c>
      <c r="I61" s="10" t="s">
        <v>55</v>
      </c>
      <c r="J61" s="10" t="s">
        <v>571</v>
      </c>
      <c r="K61" s="10" t="s">
        <v>486</v>
      </c>
      <c r="L61" s="17" t="s">
        <v>4</v>
      </c>
    </row>
    <row r="62" spans="1:12" s="8" customFormat="1" ht="12.75" customHeight="1" x14ac:dyDescent="0.2">
      <c r="A62" s="15">
        <v>430270</v>
      </c>
      <c r="B62" s="12" t="s">
        <v>508</v>
      </c>
      <c r="C62" s="14">
        <v>21137</v>
      </c>
      <c r="D62" s="14">
        <v>3668</v>
      </c>
      <c r="E62" s="13">
        <v>0.17353456024979894</v>
      </c>
      <c r="F62" s="12">
        <v>2</v>
      </c>
      <c r="G62" s="11" t="s">
        <v>114</v>
      </c>
      <c r="H62" s="10" t="s">
        <v>4</v>
      </c>
      <c r="I62" s="10" t="s">
        <v>113</v>
      </c>
      <c r="J62" s="10" t="s">
        <v>726</v>
      </c>
      <c r="K62" s="10" t="s">
        <v>379</v>
      </c>
      <c r="L62" s="17" t="s">
        <v>4</v>
      </c>
    </row>
    <row r="63" spans="1:12" s="8" customFormat="1" ht="12.75" customHeight="1" x14ac:dyDescent="0.2">
      <c r="A63" s="15">
        <v>430280</v>
      </c>
      <c r="B63" s="12" t="s">
        <v>507</v>
      </c>
      <c r="C63" s="14">
        <v>33812</v>
      </c>
      <c r="D63" s="14">
        <v>7581</v>
      </c>
      <c r="E63" s="13">
        <v>0.2242103395244292</v>
      </c>
      <c r="F63" s="12">
        <v>8</v>
      </c>
      <c r="G63" s="11" t="s">
        <v>121</v>
      </c>
      <c r="H63" s="10" t="s">
        <v>8</v>
      </c>
      <c r="I63" s="10" t="s">
        <v>330</v>
      </c>
      <c r="J63" s="10" t="s">
        <v>541</v>
      </c>
      <c r="K63" s="10" t="s">
        <v>505</v>
      </c>
      <c r="L63" s="17" t="s">
        <v>8</v>
      </c>
    </row>
    <row r="64" spans="1:12" s="8" customFormat="1" ht="12.75" customHeight="1" x14ac:dyDescent="0.2">
      <c r="A64" s="15">
        <v>430290</v>
      </c>
      <c r="B64" s="12" t="s">
        <v>506</v>
      </c>
      <c r="C64" s="14">
        <v>12493</v>
      </c>
      <c r="D64" s="14">
        <v>2771</v>
      </c>
      <c r="E64" s="13">
        <v>0.22180421035780037</v>
      </c>
      <c r="F64" s="12">
        <v>4</v>
      </c>
      <c r="G64" s="11" t="s">
        <v>66</v>
      </c>
      <c r="H64" s="10" t="s">
        <v>27</v>
      </c>
      <c r="I64" s="10" t="s">
        <v>65</v>
      </c>
      <c r="J64" s="10" t="s">
        <v>582</v>
      </c>
      <c r="K64" s="10" t="s">
        <v>196</v>
      </c>
      <c r="L64" s="17" t="s">
        <v>27</v>
      </c>
    </row>
    <row r="65" spans="1:12" s="8" customFormat="1" ht="12.75" customHeight="1" x14ac:dyDescent="0.2">
      <c r="A65" s="15">
        <v>430300</v>
      </c>
      <c r="B65" s="12" t="s">
        <v>505</v>
      </c>
      <c r="C65" s="14">
        <v>83590</v>
      </c>
      <c r="D65" s="14">
        <v>17754</v>
      </c>
      <c r="E65" s="13">
        <v>0.21239382701280057</v>
      </c>
      <c r="F65" s="12">
        <v>8</v>
      </c>
      <c r="G65" s="11" t="s">
        <v>121</v>
      </c>
      <c r="H65" s="10" t="s">
        <v>8</v>
      </c>
      <c r="I65" s="10" t="s">
        <v>26</v>
      </c>
      <c r="J65" s="10" t="s">
        <v>541</v>
      </c>
      <c r="K65" s="10" t="s">
        <v>505</v>
      </c>
      <c r="L65" s="17" t="s">
        <v>8</v>
      </c>
    </row>
    <row r="66" spans="1:12" s="8" customFormat="1" ht="12.75" customHeight="1" x14ac:dyDescent="0.2">
      <c r="A66" s="15">
        <v>430310</v>
      </c>
      <c r="B66" s="12" t="s">
        <v>504</v>
      </c>
      <c r="C66" s="14">
        <v>133657</v>
      </c>
      <c r="D66" s="14">
        <v>18922</v>
      </c>
      <c r="E66" s="13">
        <v>0.14157133558287258</v>
      </c>
      <c r="F66" s="12">
        <v>2</v>
      </c>
      <c r="G66" s="11" t="s">
        <v>41</v>
      </c>
      <c r="H66" s="10" t="s">
        <v>4</v>
      </c>
      <c r="I66" s="10" t="s">
        <v>40</v>
      </c>
      <c r="J66" s="10" t="s">
        <v>727</v>
      </c>
      <c r="K66" s="10" t="s">
        <v>236</v>
      </c>
      <c r="L66" s="17" t="s">
        <v>4</v>
      </c>
    </row>
    <row r="67" spans="1:12" s="8" customFormat="1" ht="12.75" customHeight="1" x14ac:dyDescent="0.2">
      <c r="A67" s="15">
        <v>430320</v>
      </c>
      <c r="B67" s="12" t="s">
        <v>503</v>
      </c>
      <c r="C67" s="14">
        <v>5094</v>
      </c>
      <c r="D67" s="14">
        <v>1061</v>
      </c>
      <c r="E67" s="13">
        <v>0.20828425598743619</v>
      </c>
      <c r="F67" s="12">
        <v>6</v>
      </c>
      <c r="G67" s="11" t="s">
        <v>34</v>
      </c>
      <c r="H67" s="10" t="s">
        <v>17</v>
      </c>
      <c r="I67" s="10" t="s">
        <v>33</v>
      </c>
      <c r="J67" s="10" t="s">
        <v>553</v>
      </c>
      <c r="K67" s="10" t="s">
        <v>259</v>
      </c>
      <c r="L67" s="17" t="s">
        <v>17</v>
      </c>
    </row>
    <row r="68" spans="1:12" s="8" customFormat="1" ht="12.75" customHeight="1" x14ac:dyDescent="0.2">
      <c r="A68" s="15">
        <v>430330</v>
      </c>
      <c r="B68" s="12" t="s">
        <v>502</v>
      </c>
      <c r="C68" s="14">
        <v>5081</v>
      </c>
      <c r="D68" s="14">
        <v>1162</v>
      </c>
      <c r="E68" s="13">
        <v>0.22869513875221414</v>
      </c>
      <c r="F68" s="12">
        <v>12</v>
      </c>
      <c r="G68" s="11" t="s">
        <v>13</v>
      </c>
      <c r="H68" s="10" t="s">
        <v>12</v>
      </c>
      <c r="I68" s="10" t="s">
        <v>11</v>
      </c>
      <c r="J68" s="10" t="s">
        <v>566</v>
      </c>
      <c r="K68" s="10" t="s">
        <v>188</v>
      </c>
      <c r="L68" s="17" t="s">
        <v>12</v>
      </c>
    </row>
    <row r="69" spans="1:12" s="8" customFormat="1" ht="12.75" customHeight="1" x14ac:dyDescent="0.2">
      <c r="A69" s="15">
        <v>430340</v>
      </c>
      <c r="B69" s="12" t="s">
        <v>501</v>
      </c>
      <c r="C69" s="14">
        <v>4872</v>
      </c>
      <c r="D69" s="14">
        <v>1223</v>
      </c>
      <c r="E69" s="13">
        <v>0.2510262725779967</v>
      </c>
      <c r="F69" s="12">
        <v>19</v>
      </c>
      <c r="G69" s="11" t="s">
        <v>18</v>
      </c>
      <c r="H69" s="10" t="s">
        <v>17</v>
      </c>
      <c r="I69" s="10" t="s">
        <v>24</v>
      </c>
      <c r="J69" s="10" t="s">
        <v>15</v>
      </c>
      <c r="K69" s="10" t="s">
        <v>269</v>
      </c>
      <c r="L69" s="17" t="s">
        <v>17</v>
      </c>
    </row>
    <row r="70" spans="1:12" s="8" customFormat="1" ht="12.75" customHeight="1" x14ac:dyDescent="0.2">
      <c r="A70" s="15">
        <v>430350</v>
      </c>
      <c r="B70" s="12" t="s">
        <v>500</v>
      </c>
      <c r="C70" s="14">
        <v>65268</v>
      </c>
      <c r="D70" s="14">
        <v>11183</v>
      </c>
      <c r="E70" s="13">
        <v>0.17133970705399276</v>
      </c>
      <c r="F70" s="12">
        <v>2</v>
      </c>
      <c r="G70" s="11" t="s">
        <v>114</v>
      </c>
      <c r="H70" s="10" t="s">
        <v>4</v>
      </c>
      <c r="I70" s="10" t="s">
        <v>113</v>
      </c>
      <c r="J70" s="10" t="s">
        <v>726</v>
      </c>
      <c r="K70" s="10" t="s">
        <v>379</v>
      </c>
      <c r="L70" s="17" t="s">
        <v>4</v>
      </c>
    </row>
    <row r="71" spans="1:12" s="8" customFormat="1" ht="12.75" customHeight="1" x14ac:dyDescent="0.2">
      <c r="A71" s="15">
        <v>430355</v>
      </c>
      <c r="B71" s="12" t="s">
        <v>499</v>
      </c>
      <c r="C71" s="14">
        <v>2899</v>
      </c>
      <c r="D71" s="14">
        <v>616</v>
      </c>
      <c r="E71" s="13">
        <v>0.21248706450500174</v>
      </c>
      <c r="F71" s="12">
        <v>6</v>
      </c>
      <c r="G71" s="11" t="s">
        <v>31</v>
      </c>
      <c r="H71" s="10" t="s">
        <v>17</v>
      </c>
      <c r="I71" s="10" t="s">
        <v>30</v>
      </c>
      <c r="J71" s="10" t="s">
        <v>553</v>
      </c>
      <c r="K71" s="10" t="s">
        <v>259</v>
      </c>
      <c r="L71" s="17" t="s">
        <v>17</v>
      </c>
    </row>
    <row r="72" spans="1:12" s="8" customFormat="1" ht="12.75" customHeight="1" x14ac:dyDescent="0.2">
      <c r="A72" s="15">
        <v>430360</v>
      </c>
      <c r="B72" s="12" t="s">
        <v>498</v>
      </c>
      <c r="C72" s="14">
        <v>6292</v>
      </c>
      <c r="D72" s="14">
        <v>1108</v>
      </c>
      <c r="E72" s="13">
        <v>0.17609663064208519</v>
      </c>
      <c r="F72" s="12">
        <v>1</v>
      </c>
      <c r="G72" s="11" t="s">
        <v>95</v>
      </c>
      <c r="H72" s="10" t="s">
        <v>4</v>
      </c>
      <c r="I72" s="10" t="s">
        <v>176</v>
      </c>
      <c r="J72" s="10" t="s">
        <v>575</v>
      </c>
      <c r="K72" s="10" t="s">
        <v>112</v>
      </c>
      <c r="L72" s="17" t="s">
        <v>4</v>
      </c>
    </row>
    <row r="73" spans="1:12" s="8" customFormat="1" ht="12.75" customHeight="1" x14ac:dyDescent="0.2">
      <c r="A73" s="15">
        <v>430367</v>
      </c>
      <c r="B73" s="12" t="s">
        <v>497</v>
      </c>
      <c r="C73" s="14">
        <v>3310</v>
      </c>
      <c r="D73" s="14">
        <v>773</v>
      </c>
      <c r="E73" s="13">
        <v>0.23353474320241691</v>
      </c>
      <c r="F73" s="12">
        <v>5</v>
      </c>
      <c r="G73" s="11" t="s">
        <v>60</v>
      </c>
      <c r="H73" s="10" t="s">
        <v>21</v>
      </c>
      <c r="I73" s="10" t="s">
        <v>59</v>
      </c>
      <c r="J73" s="10" t="s">
        <v>543</v>
      </c>
      <c r="K73" s="10" t="s">
        <v>470</v>
      </c>
      <c r="L73" s="17" t="s">
        <v>21</v>
      </c>
    </row>
    <row r="74" spans="1:12" s="8" customFormat="1" ht="12.75" customHeight="1" x14ac:dyDescent="0.2">
      <c r="A74" s="15">
        <v>430370</v>
      </c>
      <c r="B74" s="12" t="s">
        <v>496</v>
      </c>
      <c r="C74" s="14">
        <v>6181</v>
      </c>
      <c r="D74" s="14">
        <v>1724</v>
      </c>
      <c r="E74" s="13">
        <v>0.27891926872674322</v>
      </c>
      <c r="F74" s="12">
        <v>14</v>
      </c>
      <c r="G74" s="11" t="s">
        <v>75</v>
      </c>
      <c r="H74" s="10" t="s">
        <v>12</v>
      </c>
      <c r="I74" s="10" t="s">
        <v>74</v>
      </c>
      <c r="J74" s="10" t="s">
        <v>560</v>
      </c>
      <c r="K74" s="10" t="s">
        <v>194</v>
      </c>
      <c r="L74" s="17" t="s">
        <v>12</v>
      </c>
    </row>
    <row r="75" spans="1:12" s="8" customFormat="1" ht="12.75" customHeight="1" x14ac:dyDescent="0.2">
      <c r="A75" s="15">
        <v>430380</v>
      </c>
      <c r="B75" s="12" t="s">
        <v>495</v>
      </c>
      <c r="C75" s="14">
        <v>5852</v>
      </c>
      <c r="D75" s="14">
        <v>1417</v>
      </c>
      <c r="E75" s="13">
        <v>0.24213943950786057</v>
      </c>
      <c r="F75" s="12">
        <v>11</v>
      </c>
      <c r="G75" s="11" t="s">
        <v>44</v>
      </c>
      <c r="H75" s="10" t="s">
        <v>17</v>
      </c>
      <c r="I75" s="10" t="s">
        <v>43</v>
      </c>
      <c r="J75" s="10" t="s">
        <v>557</v>
      </c>
      <c r="K75" s="10" t="s">
        <v>418</v>
      </c>
      <c r="L75" s="17" t="s">
        <v>17</v>
      </c>
    </row>
    <row r="76" spans="1:12" s="8" customFormat="1" ht="12.75" customHeight="1" x14ac:dyDescent="0.2">
      <c r="A76" s="15">
        <v>430390</v>
      </c>
      <c r="B76" s="12" t="s">
        <v>494</v>
      </c>
      <c r="C76" s="14">
        <v>65218</v>
      </c>
      <c r="D76" s="14">
        <v>9050</v>
      </c>
      <c r="E76" s="13">
        <v>0.13876537152319912</v>
      </c>
      <c r="F76" s="12">
        <v>1</v>
      </c>
      <c r="G76" s="11" t="s">
        <v>141</v>
      </c>
      <c r="H76" s="10" t="s">
        <v>4</v>
      </c>
      <c r="I76" s="10" t="s">
        <v>139</v>
      </c>
      <c r="J76" s="10" t="s">
        <v>573</v>
      </c>
      <c r="K76" s="10" t="s">
        <v>276</v>
      </c>
      <c r="L76" s="17" t="s">
        <v>4</v>
      </c>
    </row>
    <row r="77" spans="1:12" s="8" customFormat="1" ht="12.75" customHeight="1" x14ac:dyDescent="0.2">
      <c r="A77" s="15">
        <v>430400</v>
      </c>
      <c r="B77" s="12" t="s">
        <v>493</v>
      </c>
      <c r="C77" s="14">
        <v>5207</v>
      </c>
      <c r="D77" s="14">
        <v>1102</v>
      </c>
      <c r="E77" s="13">
        <v>0.21163817937391971</v>
      </c>
      <c r="F77" s="12">
        <v>17</v>
      </c>
      <c r="G77" s="11" t="s">
        <v>135</v>
      </c>
      <c r="H77" s="10" t="s">
        <v>12</v>
      </c>
      <c r="I77" s="10" t="s">
        <v>16</v>
      </c>
      <c r="J77" s="10" t="s">
        <v>562</v>
      </c>
      <c r="K77" s="10" t="s">
        <v>364</v>
      </c>
      <c r="L77" s="17" t="s">
        <v>12</v>
      </c>
    </row>
    <row r="78" spans="1:12" s="8" customFormat="1" ht="12.75" customHeight="1" x14ac:dyDescent="0.2">
      <c r="A78" s="15">
        <v>430410</v>
      </c>
      <c r="B78" s="12" t="s">
        <v>492</v>
      </c>
      <c r="C78" s="14">
        <v>3774</v>
      </c>
      <c r="D78" s="14">
        <v>871</v>
      </c>
      <c r="E78" s="13">
        <v>0.23078961314255431</v>
      </c>
      <c r="F78" s="12">
        <v>6</v>
      </c>
      <c r="G78" s="11" t="s">
        <v>83</v>
      </c>
      <c r="H78" s="10" t="s">
        <v>17</v>
      </c>
      <c r="I78" s="10" t="s">
        <v>37</v>
      </c>
      <c r="J78" s="10" t="s">
        <v>553</v>
      </c>
      <c r="K78" s="10" t="s">
        <v>259</v>
      </c>
      <c r="L78" s="17" t="s">
        <v>17</v>
      </c>
    </row>
    <row r="79" spans="1:12" s="8" customFormat="1" ht="12.75" customHeight="1" x14ac:dyDescent="0.2">
      <c r="A79" s="15">
        <v>430420</v>
      </c>
      <c r="B79" s="12" t="s">
        <v>491</v>
      </c>
      <c r="C79" s="14">
        <v>30649</v>
      </c>
      <c r="D79" s="14">
        <v>6141</v>
      </c>
      <c r="E79" s="13">
        <v>0.20036542790955658</v>
      </c>
      <c r="F79" s="12">
        <v>13</v>
      </c>
      <c r="G79" s="11" t="s">
        <v>50</v>
      </c>
      <c r="H79" s="10" t="s">
        <v>8</v>
      </c>
      <c r="I79" s="10" t="s">
        <v>49</v>
      </c>
      <c r="J79" s="10" t="s">
        <v>539</v>
      </c>
      <c r="K79" s="10" t="s">
        <v>198</v>
      </c>
      <c r="L79" s="17" t="s">
        <v>8</v>
      </c>
    </row>
    <row r="80" spans="1:12" s="8" customFormat="1" ht="12.75" customHeight="1" x14ac:dyDescent="0.2">
      <c r="A80" s="15">
        <v>430430</v>
      </c>
      <c r="B80" s="12" t="s">
        <v>490</v>
      </c>
      <c r="C80" s="14">
        <v>6587</v>
      </c>
      <c r="D80" s="14">
        <v>1639</v>
      </c>
      <c r="E80" s="13">
        <v>0.24882344010930621</v>
      </c>
      <c r="F80" s="12">
        <v>14</v>
      </c>
      <c r="G80" s="11" t="s">
        <v>75</v>
      </c>
      <c r="H80" s="10" t="s">
        <v>12</v>
      </c>
      <c r="I80" s="10" t="s">
        <v>74</v>
      </c>
      <c r="J80" s="10" t="s">
        <v>560</v>
      </c>
      <c r="K80" s="10" t="s">
        <v>194</v>
      </c>
      <c r="L80" s="17" t="s">
        <v>12</v>
      </c>
    </row>
    <row r="81" spans="1:12" s="8" customFormat="1" ht="12.75" customHeight="1" x14ac:dyDescent="0.2">
      <c r="A81" s="15">
        <v>430435</v>
      </c>
      <c r="B81" s="12" t="s">
        <v>489</v>
      </c>
      <c r="C81" s="14">
        <v>9450</v>
      </c>
      <c r="D81" s="14">
        <v>1202</v>
      </c>
      <c r="E81" s="13">
        <v>0.1271957671957672</v>
      </c>
      <c r="F81" s="12">
        <v>7</v>
      </c>
      <c r="G81" s="11" t="s">
        <v>331</v>
      </c>
      <c r="H81" s="10" t="s">
        <v>71</v>
      </c>
      <c r="I81" s="10" t="s">
        <v>330</v>
      </c>
      <c r="J81" s="10" t="s">
        <v>548</v>
      </c>
      <c r="K81" s="10" t="s">
        <v>537</v>
      </c>
      <c r="L81" s="17" t="s">
        <v>71</v>
      </c>
    </row>
    <row r="82" spans="1:12" s="8" customFormat="1" ht="12.75" customHeight="1" x14ac:dyDescent="0.2">
      <c r="A82" s="15">
        <v>430440</v>
      </c>
      <c r="B82" s="12" t="s">
        <v>488</v>
      </c>
      <c r="C82" s="14">
        <v>45054</v>
      </c>
      <c r="D82" s="14">
        <v>5743</v>
      </c>
      <c r="E82" s="13">
        <v>0.12746925911128867</v>
      </c>
      <c r="F82" s="12">
        <v>5</v>
      </c>
      <c r="G82" s="11" t="s">
        <v>250</v>
      </c>
      <c r="H82" s="10" t="s">
        <v>21</v>
      </c>
      <c r="I82" s="10" t="s">
        <v>176</v>
      </c>
      <c r="J82" s="10" t="s">
        <v>543</v>
      </c>
      <c r="K82" s="10" t="s">
        <v>470</v>
      </c>
      <c r="L82" s="17" t="s">
        <v>21</v>
      </c>
    </row>
    <row r="83" spans="1:12" s="8" customFormat="1" ht="12.75" customHeight="1" x14ac:dyDescent="0.2">
      <c r="A83" s="15">
        <v>430450</v>
      </c>
      <c r="B83" s="12" t="s">
        <v>487</v>
      </c>
      <c r="C83" s="14">
        <v>53121</v>
      </c>
      <c r="D83" s="14">
        <v>11160</v>
      </c>
      <c r="E83" s="13">
        <v>0.21008640650590163</v>
      </c>
      <c r="F83" s="12">
        <v>3</v>
      </c>
      <c r="G83" s="11" t="s">
        <v>72</v>
      </c>
      <c r="H83" s="10" t="s">
        <v>71</v>
      </c>
      <c r="I83" s="10" t="s">
        <v>70</v>
      </c>
      <c r="J83" s="10" t="s">
        <v>550</v>
      </c>
      <c r="K83" s="10" t="s">
        <v>252</v>
      </c>
      <c r="L83" s="17" t="s">
        <v>71</v>
      </c>
    </row>
    <row r="84" spans="1:12" s="8" customFormat="1" ht="12.75" customHeight="1" x14ac:dyDescent="0.2">
      <c r="A84" s="15">
        <v>430460</v>
      </c>
      <c r="B84" s="12" t="s">
        <v>486</v>
      </c>
      <c r="C84" s="14">
        <v>357168</v>
      </c>
      <c r="D84" s="14">
        <v>52677</v>
      </c>
      <c r="E84" s="13">
        <v>0.14748521704072035</v>
      </c>
      <c r="F84" s="12">
        <v>1</v>
      </c>
      <c r="G84" s="11" t="s">
        <v>77</v>
      </c>
      <c r="H84" s="10" t="s">
        <v>4</v>
      </c>
      <c r="I84" s="10" t="s">
        <v>139</v>
      </c>
      <c r="J84" s="10" t="s">
        <v>571</v>
      </c>
      <c r="K84" s="10" t="s">
        <v>486</v>
      </c>
      <c r="L84" s="17" t="s">
        <v>4</v>
      </c>
    </row>
    <row r="85" spans="1:12" s="8" customFormat="1" ht="12.75" customHeight="1" x14ac:dyDescent="0.2">
      <c r="A85" s="15">
        <v>430461</v>
      </c>
      <c r="B85" s="12" t="s">
        <v>485</v>
      </c>
      <c r="C85" s="14">
        <v>1705</v>
      </c>
      <c r="D85" s="14">
        <v>495</v>
      </c>
      <c r="E85" s="13">
        <v>0.29032258064516131</v>
      </c>
      <c r="F85" s="12">
        <v>16</v>
      </c>
      <c r="G85" s="11" t="s">
        <v>46</v>
      </c>
      <c r="H85" s="10" t="s">
        <v>8</v>
      </c>
      <c r="I85" s="10" t="s">
        <v>7</v>
      </c>
      <c r="J85" s="10" t="s">
        <v>536</v>
      </c>
      <c r="K85" s="10" t="s">
        <v>334</v>
      </c>
      <c r="L85" s="17" t="s">
        <v>8</v>
      </c>
    </row>
    <row r="86" spans="1:12" s="8" customFormat="1" ht="12.75" customHeight="1" x14ac:dyDescent="0.2">
      <c r="A86" s="15">
        <v>430462</v>
      </c>
      <c r="B86" s="12" t="s">
        <v>484</v>
      </c>
      <c r="C86" s="14">
        <v>2015</v>
      </c>
      <c r="D86" s="14">
        <v>416</v>
      </c>
      <c r="E86" s="13">
        <v>0.20645161290322581</v>
      </c>
      <c r="F86" s="12">
        <v>6</v>
      </c>
      <c r="G86" s="11" t="s">
        <v>34</v>
      </c>
      <c r="H86" s="10" t="s">
        <v>17</v>
      </c>
      <c r="I86" s="10" t="s">
        <v>33</v>
      </c>
      <c r="J86" s="10" t="s">
        <v>553</v>
      </c>
      <c r="K86" s="10" t="s">
        <v>259</v>
      </c>
      <c r="L86" s="17" t="s">
        <v>17</v>
      </c>
    </row>
    <row r="87" spans="1:12" s="8" customFormat="1" ht="12.75" customHeight="1" x14ac:dyDescent="0.2">
      <c r="A87" s="15">
        <v>430463</v>
      </c>
      <c r="B87" s="12" t="s">
        <v>483</v>
      </c>
      <c r="C87" s="14">
        <v>52685</v>
      </c>
      <c r="D87" s="14">
        <v>7397</v>
      </c>
      <c r="E87" s="13">
        <v>0.14040049349909842</v>
      </c>
      <c r="F87" s="12">
        <v>18</v>
      </c>
      <c r="G87" s="11" t="s">
        <v>5</v>
      </c>
      <c r="H87" s="10" t="s">
        <v>4</v>
      </c>
      <c r="I87" s="10" t="s">
        <v>3</v>
      </c>
      <c r="J87" s="10" t="s">
        <v>577</v>
      </c>
      <c r="K87" s="10" t="s">
        <v>483</v>
      </c>
      <c r="L87" s="17" t="s">
        <v>4</v>
      </c>
    </row>
    <row r="88" spans="1:12" s="8" customFormat="1" ht="12.75" customHeight="1" x14ac:dyDescent="0.2">
      <c r="A88" s="15">
        <v>430465</v>
      </c>
      <c r="B88" s="12" t="s">
        <v>482</v>
      </c>
      <c r="C88" s="14">
        <v>3233</v>
      </c>
      <c r="D88" s="14">
        <v>602</v>
      </c>
      <c r="E88" s="13">
        <v>0.18620476337766781</v>
      </c>
      <c r="F88" s="12">
        <v>4</v>
      </c>
      <c r="G88" s="11" t="s">
        <v>66</v>
      </c>
      <c r="H88" s="10" t="s">
        <v>27</v>
      </c>
      <c r="I88" s="10" t="s">
        <v>65</v>
      </c>
      <c r="J88" s="10" t="s">
        <v>582</v>
      </c>
      <c r="K88" s="10" t="s">
        <v>196</v>
      </c>
      <c r="L88" s="17" t="s">
        <v>27</v>
      </c>
    </row>
    <row r="89" spans="1:12" s="8" customFormat="1" ht="12.75" customHeight="1" x14ac:dyDescent="0.2">
      <c r="A89" s="15">
        <v>430466</v>
      </c>
      <c r="B89" s="12" t="s">
        <v>481</v>
      </c>
      <c r="C89" s="14">
        <v>26524</v>
      </c>
      <c r="D89" s="14">
        <v>4059</v>
      </c>
      <c r="E89" s="13">
        <v>0.15303121701100889</v>
      </c>
      <c r="F89" s="12">
        <v>3</v>
      </c>
      <c r="G89" s="11" t="s">
        <v>72</v>
      </c>
      <c r="H89" s="10" t="s">
        <v>71</v>
      </c>
      <c r="I89" s="10" t="s">
        <v>70</v>
      </c>
      <c r="J89" s="10" t="s">
        <v>550</v>
      </c>
      <c r="K89" s="10" t="s">
        <v>252</v>
      </c>
      <c r="L89" s="17" t="s">
        <v>71</v>
      </c>
    </row>
    <row r="90" spans="1:12" s="8" customFormat="1" ht="12.75" customHeight="1" x14ac:dyDescent="0.2">
      <c r="A90" s="15">
        <v>430468</v>
      </c>
      <c r="B90" s="12" t="s">
        <v>480</v>
      </c>
      <c r="C90" s="14">
        <v>12559</v>
      </c>
      <c r="D90" s="14">
        <v>1921</v>
      </c>
      <c r="E90" s="13">
        <v>0.15295803806035513</v>
      </c>
      <c r="F90" s="12">
        <v>1</v>
      </c>
      <c r="G90" s="11" t="s">
        <v>77</v>
      </c>
      <c r="H90" s="10" t="s">
        <v>4</v>
      </c>
      <c r="I90" s="10" t="s">
        <v>55</v>
      </c>
      <c r="J90" s="10" t="s">
        <v>571</v>
      </c>
      <c r="K90" s="10" t="s">
        <v>486</v>
      </c>
      <c r="L90" s="17" t="s">
        <v>4</v>
      </c>
    </row>
    <row r="91" spans="1:12" s="8" customFormat="1" ht="12.75" customHeight="1" x14ac:dyDescent="0.2">
      <c r="A91" s="15">
        <v>430469</v>
      </c>
      <c r="B91" s="12" t="s">
        <v>479</v>
      </c>
      <c r="C91" s="14">
        <v>3090</v>
      </c>
      <c r="D91" s="14">
        <v>622</v>
      </c>
      <c r="E91" s="13">
        <v>0.20129449838187702</v>
      </c>
      <c r="F91" s="12">
        <v>16</v>
      </c>
      <c r="G91" s="11" t="s">
        <v>46</v>
      </c>
      <c r="H91" s="10" t="s">
        <v>8</v>
      </c>
      <c r="I91" s="10" t="s">
        <v>7</v>
      </c>
      <c r="J91" s="10" t="s">
        <v>536</v>
      </c>
      <c r="K91" s="10" t="s">
        <v>334</v>
      </c>
      <c r="L91" s="17" t="s">
        <v>8</v>
      </c>
    </row>
    <row r="92" spans="1:12" s="8" customFormat="1" ht="12.75" customHeight="1" x14ac:dyDescent="0.2">
      <c r="A92" s="15">
        <v>430467</v>
      </c>
      <c r="B92" s="12" t="s">
        <v>478</v>
      </c>
      <c r="C92" s="14">
        <v>4463</v>
      </c>
      <c r="D92" s="14">
        <v>707</v>
      </c>
      <c r="E92" s="13">
        <v>0.15841362312345955</v>
      </c>
      <c r="F92" s="12">
        <v>18</v>
      </c>
      <c r="G92" s="11" t="s">
        <v>100</v>
      </c>
      <c r="H92" s="10" t="s">
        <v>4</v>
      </c>
      <c r="I92" s="10" t="s">
        <v>3</v>
      </c>
      <c r="J92" s="10" t="s">
        <v>577</v>
      </c>
      <c r="K92" s="10" t="s">
        <v>483</v>
      </c>
      <c r="L92" s="17" t="s">
        <v>4</v>
      </c>
    </row>
    <row r="93" spans="1:12" s="8" customFormat="1" ht="12.75" customHeight="1" x14ac:dyDescent="0.2">
      <c r="A93" s="15">
        <v>430471</v>
      </c>
      <c r="B93" s="12" t="s">
        <v>477</v>
      </c>
      <c r="C93" s="14">
        <v>7921</v>
      </c>
      <c r="D93" s="14">
        <v>2130</v>
      </c>
      <c r="E93" s="13">
        <v>0.26890544123216764</v>
      </c>
      <c r="F93" s="12">
        <v>18</v>
      </c>
      <c r="G93" s="11" t="s">
        <v>100</v>
      </c>
      <c r="H93" s="10" t="s">
        <v>4</v>
      </c>
      <c r="I93" s="10" t="s">
        <v>3</v>
      </c>
      <c r="J93" s="10" t="s">
        <v>577</v>
      </c>
      <c r="K93" s="10" t="s">
        <v>483</v>
      </c>
      <c r="L93" s="17" t="s">
        <v>4</v>
      </c>
    </row>
    <row r="94" spans="1:12" s="8" customFormat="1" ht="12.75" customHeight="1" x14ac:dyDescent="0.2">
      <c r="A94" s="15">
        <v>430470</v>
      </c>
      <c r="B94" s="12" t="s">
        <v>476</v>
      </c>
      <c r="C94" s="14">
        <v>62704</v>
      </c>
      <c r="D94" s="14">
        <v>10877</v>
      </c>
      <c r="E94" s="13">
        <v>0.17346580760398062</v>
      </c>
      <c r="F94" s="12">
        <v>6</v>
      </c>
      <c r="G94" s="11" t="s">
        <v>31</v>
      </c>
      <c r="H94" s="10" t="s">
        <v>17</v>
      </c>
      <c r="I94" s="10" t="s">
        <v>30</v>
      </c>
      <c r="J94" s="10" t="s">
        <v>553</v>
      </c>
      <c r="K94" s="10" t="s">
        <v>259</v>
      </c>
      <c r="L94" s="17" t="s">
        <v>17</v>
      </c>
    </row>
    <row r="95" spans="1:12" s="8" customFormat="1" ht="12.75" customHeight="1" x14ac:dyDescent="0.2">
      <c r="A95" s="15">
        <v>430480</v>
      </c>
      <c r="B95" s="12" t="s">
        <v>475</v>
      </c>
      <c r="C95" s="14">
        <v>29886</v>
      </c>
      <c r="D95" s="14">
        <v>4657</v>
      </c>
      <c r="E95" s="13">
        <v>0.15582547011978853</v>
      </c>
      <c r="F95" s="12">
        <v>5</v>
      </c>
      <c r="G95" s="11" t="s">
        <v>22</v>
      </c>
      <c r="H95" s="10" t="s">
        <v>21</v>
      </c>
      <c r="I95" s="10" t="s">
        <v>20</v>
      </c>
      <c r="J95" s="10" t="s">
        <v>543</v>
      </c>
      <c r="K95" s="10" t="s">
        <v>470</v>
      </c>
      <c r="L95" s="17" t="s">
        <v>21</v>
      </c>
    </row>
    <row r="96" spans="1:12" s="8" customFormat="1" ht="12.75" customHeight="1" x14ac:dyDescent="0.2">
      <c r="A96" s="15">
        <v>430485</v>
      </c>
      <c r="B96" s="12" t="s">
        <v>474</v>
      </c>
      <c r="C96" s="14">
        <v>1522</v>
      </c>
      <c r="D96" s="14">
        <v>387</v>
      </c>
      <c r="E96" s="13">
        <v>0.25427069645203682</v>
      </c>
      <c r="F96" s="12">
        <v>11</v>
      </c>
      <c r="G96" s="11" t="s">
        <v>44</v>
      </c>
      <c r="H96" s="10" t="s">
        <v>17</v>
      </c>
      <c r="I96" s="10" t="s">
        <v>43</v>
      </c>
      <c r="J96" s="10" t="s">
        <v>557</v>
      </c>
      <c r="K96" s="10" t="s">
        <v>418</v>
      </c>
      <c r="L96" s="17" t="s">
        <v>17</v>
      </c>
    </row>
    <row r="97" spans="1:12" s="8" customFormat="1" ht="12.75" customHeight="1" x14ac:dyDescent="0.2">
      <c r="A97" s="15">
        <v>430490</v>
      </c>
      <c r="B97" s="12" t="s">
        <v>473</v>
      </c>
      <c r="C97" s="14">
        <v>9225</v>
      </c>
      <c r="D97" s="14">
        <v>2132</v>
      </c>
      <c r="E97" s="13">
        <v>0.2311111111111111</v>
      </c>
      <c r="F97" s="12">
        <v>6</v>
      </c>
      <c r="G97" s="11" t="s">
        <v>31</v>
      </c>
      <c r="H97" s="10" t="s">
        <v>17</v>
      </c>
      <c r="I97" s="10" t="s">
        <v>30</v>
      </c>
      <c r="J97" s="10" t="s">
        <v>553</v>
      </c>
      <c r="K97" s="10" t="s">
        <v>259</v>
      </c>
      <c r="L97" s="17" t="s">
        <v>17</v>
      </c>
    </row>
    <row r="98" spans="1:12" s="8" customFormat="1" ht="12.75" customHeight="1" x14ac:dyDescent="0.2">
      <c r="A98" s="15">
        <v>430495</v>
      </c>
      <c r="B98" s="12" t="s">
        <v>472</v>
      </c>
      <c r="C98" s="14">
        <v>3368</v>
      </c>
      <c r="D98" s="14">
        <v>716</v>
      </c>
      <c r="E98" s="13">
        <v>0.21258907363420426</v>
      </c>
      <c r="F98" s="12">
        <v>6</v>
      </c>
      <c r="G98" s="11" t="s">
        <v>34</v>
      </c>
      <c r="H98" s="10" t="s">
        <v>17</v>
      </c>
      <c r="I98" s="10" t="s">
        <v>33</v>
      </c>
      <c r="J98" s="10" t="s">
        <v>553</v>
      </c>
      <c r="K98" s="10" t="s">
        <v>259</v>
      </c>
      <c r="L98" s="17" t="s">
        <v>17</v>
      </c>
    </row>
    <row r="99" spans="1:12" s="8" customFormat="1" ht="12.75" customHeight="1" x14ac:dyDescent="0.2">
      <c r="A99" s="15">
        <v>430500</v>
      </c>
      <c r="B99" s="12" t="s">
        <v>471</v>
      </c>
      <c r="C99" s="14">
        <v>9324</v>
      </c>
      <c r="D99" s="14">
        <v>2361</v>
      </c>
      <c r="E99" s="13">
        <v>0.25321750321750319</v>
      </c>
      <c r="F99" s="12">
        <v>17</v>
      </c>
      <c r="G99" s="11" t="s">
        <v>135</v>
      </c>
      <c r="H99" s="10" t="s">
        <v>12</v>
      </c>
      <c r="I99" s="10" t="s">
        <v>253</v>
      </c>
      <c r="J99" s="10" t="s">
        <v>562</v>
      </c>
      <c r="K99" s="10" t="s">
        <v>364</v>
      </c>
      <c r="L99" s="17" t="s">
        <v>12</v>
      </c>
    </row>
    <row r="100" spans="1:12" s="8" customFormat="1" ht="12.75" customHeight="1" x14ac:dyDescent="0.2">
      <c r="A100" s="15">
        <v>430510</v>
      </c>
      <c r="B100" s="12" t="s">
        <v>470</v>
      </c>
      <c r="C100" s="14">
        <v>468919</v>
      </c>
      <c r="D100" s="14">
        <v>68912</v>
      </c>
      <c r="E100" s="13">
        <v>0.14695928294652169</v>
      </c>
      <c r="F100" s="12">
        <v>5</v>
      </c>
      <c r="G100" s="11" t="s">
        <v>250</v>
      </c>
      <c r="H100" s="10" t="s">
        <v>21</v>
      </c>
      <c r="I100" s="10" t="s">
        <v>20</v>
      </c>
      <c r="J100" s="10" t="s">
        <v>543</v>
      </c>
      <c r="K100" s="10" t="s">
        <v>470</v>
      </c>
      <c r="L100" s="17" t="s">
        <v>21</v>
      </c>
    </row>
    <row r="101" spans="1:12" s="8" customFormat="1" ht="12.75" customHeight="1" x14ac:dyDescent="0.2">
      <c r="A101" s="15">
        <v>430511</v>
      </c>
      <c r="B101" s="12" t="s">
        <v>469</v>
      </c>
      <c r="C101" s="14">
        <v>3033</v>
      </c>
      <c r="D101" s="14">
        <v>773</v>
      </c>
      <c r="E101" s="13">
        <v>0.25486317177711837</v>
      </c>
      <c r="F101" s="12">
        <v>11</v>
      </c>
      <c r="G101" s="11" t="s">
        <v>44</v>
      </c>
      <c r="H101" s="10" t="s">
        <v>17</v>
      </c>
      <c r="I101" s="10" t="s">
        <v>43</v>
      </c>
      <c r="J101" s="10" t="s">
        <v>557</v>
      </c>
      <c r="K101" s="10" t="s">
        <v>418</v>
      </c>
      <c r="L101" s="17" t="s">
        <v>17</v>
      </c>
    </row>
    <row r="102" spans="1:12" s="8" customFormat="1" ht="12.75" customHeight="1" x14ac:dyDescent="0.2">
      <c r="A102" s="15">
        <v>430512</v>
      </c>
      <c r="B102" s="12" t="s">
        <v>468</v>
      </c>
      <c r="C102" s="14">
        <v>6043</v>
      </c>
      <c r="D102" s="14">
        <v>1572</v>
      </c>
      <c r="E102" s="13">
        <v>0.26013569419162669</v>
      </c>
      <c r="F102" s="12">
        <v>3</v>
      </c>
      <c r="G102" s="11" t="s">
        <v>72</v>
      </c>
      <c r="H102" s="10" t="s">
        <v>71</v>
      </c>
      <c r="I102" s="10" t="s">
        <v>70</v>
      </c>
      <c r="J102" s="10" t="s">
        <v>550</v>
      </c>
      <c r="K102" s="10" t="s">
        <v>252</v>
      </c>
      <c r="L102" s="17" t="s">
        <v>71</v>
      </c>
    </row>
    <row r="103" spans="1:12" s="8" customFormat="1" ht="12.75" customHeight="1" x14ac:dyDescent="0.2">
      <c r="A103" s="15">
        <v>430513</v>
      </c>
      <c r="B103" s="12" t="s">
        <v>467</v>
      </c>
      <c r="C103" s="14">
        <v>4318</v>
      </c>
      <c r="D103" s="14">
        <v>1080</v>
      </c>
      <c r="E103" s="13">
        <v>0.25011579434923575</v>
      </c>
      <c r="F103" s="12">
        <v>8</v>
      </c>
      <c r="G103" s="11" t="s">
        <v>121</v>
      </c>
      <c r="H103" s="10" t="s">
        <v>8</v>
      </c>
      <c r="I103" s="10" t="s">
        <v>26</v>
      </c>
      <c r="J103" s="10" t="s">
        <v>541</v>
      </c>
      <c r="K103" s="10" t="s">
        <v>505</v>
      </c>
      <c r="L103" s="17" t="s">
        <v>8</v>
      </c>
    </row>
    <row r="104" spans="1:12" s="8" customFormat="1" ht="12.75" customHeight="1" x14ac:dyDescent="0.2">
      <c r="A104" s="15">
        <v>430515</v>
      </c>
      <c r="B104" s="12" t="s">
        <v>466</v>
      </c>
      <c r="C104" s="14">
        <v>2533</v>
      </c>
      <c r="D104" s="14">
        <v>573</v>
      </c>
      <c r="E104" s="13">
        <v>0.22621397552309513</v>
      </c>
      <c r="F104" s="12">
        <v>15</v>
      </c>
      <c r="G104" s="11" t="s">
        <v>87</v>
      </c>
      <c r="H104" s="10" t="s">
        <v>17</v>
      </c>
      <c r="I104" s="10" t="s">
        <v>90</v>
      </c>
      <c r="J104" s="10" t="s">
        <v>15</v>
      </c>
      <c r="K104" s="10" t="s">
        <v>269</v>
      </c>
      <c r="L104" s="17" t="s">
        <v>17</v>
      </c>
    </row>
    <row r="105" spans="1:12" s="8" customFormat="1" ht="12.75" customHeight="1" x14ac:dyDescent="0.2">
      <c r="A105" s="15">
        <v>430517</v>
      </c>
      <c r="B105" s="12" t="s">
        <v>465</v>
      </c>
      <c r="C105" s="14">
        <v>10968</v>
      </c>
      <c r="D105" s="14">
        <v>1585</v>
      </c>
      <c r="E105" s="13">
        <v>0.14451130561633843</v>
      </c>
      <c r="F105" s="12">
        <v>2</v>
      </c>
      <c r="G105" s="11" t="s">
        <v>114</v>
      </c>
      <c r="H105" s="10" t="s">
        <v>4</v>
      </c>
      <c r="I105" s="10" t="s">
        <v>113</v>
      </c>
      <c r="J105" s="10" t="s">
        <v>726</v>
      </c>
      <c r="K105" s="10" t="s">
        <v>379</v>
      </c>
      <c r="L105" s="17" t="s">
        <v>4</v>
      </c>
    </row>
    <row r="106" spans="1:12" s="8" customFormat="1" ht="12.75" customHeight="1" x14ac:dyDescent="0.2">
      <c r="A106" s="15">
        <v>430520</v>
      </c>
      <c r="B106" s="12" t="s">
        <v>464</v>
      </c>
      <c r="C106" s="14">
        <v>14590</v>
      </c>
      <c r="D106" s="14">
        <v>2850</v>
      </c>
      <c r="E106" s="13">
        <v>0.19533927347498287</v>
      </c>
      <c r="F106" s="12">
        <v>12</v>
      </c>
      <c r="G106" s="11" t="s">
        <v>13</v>
      </c>
      <c r="H106" s="10" t="s">
        <v>12</v>
      </c>
      <c r="I106" s="10" t="s">
        <v>11</v>
      </c>
      <c r="J106" s="10" t="s">
        <v>566</v>
      </c>
      <c r="K106" s="10" t="s">
        <v>188</v>
      </c>
      <c r="L106" s="17" t="s">
        <v>12</v>
      </c>
    </row>
    <row r="107" spans="1:12" s="8" customFormat="1" ht="12.75" customHeight="1" x14ac:dyDescent="0.2">
      <c r="A107" s="15">
        <v>430530</v>
      </c>
      <c r="B107" s="12" t="s">
        <v>463</v>
      </c>
      <c r="C107" s="14">
        <v>9882</v>
      </c>
      <c r="D107" s="14">
        <v>2296</v>
      </c>
      <c r="E107" s="13">
        <v>0.23234163124873508</v>
      </c>
      <c r="F107" s="12">
        <v>15</v>
      </c>
      <c r="G107" s="11" t="s">
        <v>87</v>
      </c>
      <c r="H107" s="10" t="s">
        <v>17</v>
      </c>
      <c r="I107" s="10" t="s">
        <v>90</v>
      </c>
      <c r="J107" s="10" t="s">
        <v>15</v>
      </c>
      <c r="K107" s="10" t="s">
        <v>269</v>
      </c>
      <c r="L107" s="17" t="s">
        <v>17</v>
      </c>
    </row>
    <row r="108" spans="1:12" s="8" customFormat="1" ht="12.75" customHeight="1" x14ac:dyDescent="0.2">
      <c r="A108" s="15">
        <v>430535</v>
      </c>
      <c r="B108" s="12" t="s">
        <v>462</v>
      </c>
      <c r="C108" s="14">
        <v>37595</v>
      </c>
      <c r="D108" s="14">
        <v>5597</v>
      </c>
      <c r="E108" s="13">
        <v>0.14887618034313074</v>
      </c>
      <c r="F108" s="12">
        <v>2</v>
      </c>
      <c r="G108" s="11" t="s">
        <v>114</v>
      </c>
      <c r="H108" s="10" t="s">
        <v>4</v>
      </c>
      <c r="I108" s="10" t="s">
        <v>113</v>
      </c>
      <c r="J108" s="10" t="s">
        <v>726</v>
      </c>
      <c r="K108" s="10" t="s">
        <v>379</v>
      </c>
      <c r="L108" s="17" t="s">
        <v>4</v>
      </c>
    </row>
    <row r="109" spans="1:12" s="8" customFormat="1" ht="12.75" customHeight="1" x14ac:dyDescent="0.2">
      <c r="A109" s="15">
        <v>430537</v>
      </c>
      <c r="B109" s="12" t="s">
        <v>461</v>
      </c>
      <c r="C109" s="14">
        <v>3189</v>
      </c>
      <c r="D109" s="14">
        <v>651</v>
      </c>
      <c r="E109" s="13">
        <v>0.20413922859830669</v>
      </c>
      <c r="F109" s="12">
        <v>11</v>
      </c>
      <c r="G109" s="11" t="s">
        <v>44</v>
      </c>
      <c r="H109" s="10" t="s">
        <v>17</v>
      </c>
      <c r="I109" s="10" t="s">
        <v>43</v>
      </c>
      <c r="J109" s="10" t="s">
        <v>557</v>
      </c>
      <c r="K109" s="10" t="s">
        <v>418</v>
      </c>
      <c r="L109" s="17" t="s">
        <v>17</v>
      </c>
    </row>
    <row r="110" spans="1:12" s="8" customFormat="1" ht="12.75" customHeight="1" x14ac:dyDescent="0.2">
      <c r="A110" s="15">
        <v>430540</v>
      </c>
      <c r="B110" s="12" t="s">
        <v>460</v>
      </c>
      <c r="C110" s="14">
        <v>4178</v>
      </c>
      <c r="D110" s="14">
        <v>851</v>
      </c>
      <c r="E110" s="13">
        <v>0.20368597415031114</v>
      </c>
      <c r="F110" s="12">
        <v>17</v>
      </c>
      <c r="G110" s="11" t="s">
        <v>135</v>
      </c>
      <c r="H110" s="10" t="s">
        <v>12</v>
      </c>
      <c r="I110" s="10" t="s">
        <v>16</v>
      </c>
      <c r="J110" s="10" t="s">
        <v>562</v>
      </c>
      <c r="K110" s="10" t="s">
        <v>364</v>
      </c>
      <c r="L110" s="17" t="s">
        <v>12</v>
      </c>
    </row>
    <row r="111" spans="1:12" s="8" customFormat="1" ht="12.75" customHeight="1" x14ac:dyDescent="0.2">
      <c r="A111" s="15">
        <v>430543</v>
      </c>
      <c r="B111" s="12" t="s">
        <v>459</v>
      </c>
      <c r="C111" s="14">
        <v>5930</v>
      </c>
      <c r="D111" s="14">
        <v>1132</v>
      </c>
      <c r="E111" s="13">
        <v>0.190893760539629</v>
      </c>
      <c r="F111" s="12">
        <v>3</v>
      </c>
      <c r="G111" s="11" t="s">
        <v>72</v>
      </c>
      <c r="H111" s="10" t="s">
        <v>71</v>
      </c>
      <c r="I111" s="10" t="s">
        <v>70</v>
      </c>
      <c r="J111" s="10" t="s">
        <v>550</v>
      </c>
      <c r="K111" s="10" t="s">
        <v>252</v>
      </c>
      <c r="L111" s="17" t="s">
        <v>71</v>
      </c>
    </row>
    <row r="112" spans="1:12" s="8" customFormat="1" ht="12.75" customHeight="1" x14ac:dyDescent="0.2">
      <c r="A112" s="15">
        <v>430544</v>
      </c>
      <c r="B112" s="12" t="s">
        <v>458</v>
      </c>
      <c r="C112" s="14">
        <v>5141</v>
      </c>
      <c r="D112" s="14">
        <v>753</v>
      </c>
      <c r="E112" s="13">
        <v>0.1464695584516631</v>
      </c>
      <c r="F112" s="12">
        <v>2</v>
      </c>
      <c r="G112" s="11" t="s">
        <v>114</v>
      </c>
      <c r="H112" s="10" t="s">
        <v>4</v>
      </c>
      <c r="I112" s="10" t="s">
        <v>113</v>
      </c>
      <c r="J112" s="10" t="s">
        <v>726</v>
      </c>
      <c r="K112" s="10" t="s">
        <v>379</v>
      </c>
      <c r="L112" s="17" t="s">
        <v>4</v>
      </c>
    </row>
    <row r="113" spans="1:12" s="8" customFormat="1" ht="12.75" customHeight="1" x14ac:dyDescent="0.2">
      <c r="A113" s="15">
        <v>430545</v>
      </c>
      <c r="B113" s="12" t="s">
        <v>457</v>
      </c>
      <c r="C113" s="14">
        <v>15273</v>
      </c>
      <c r="D113" s="14">
        <v>3557</v>
      </c>
      <c r="E113" s="13">
        <v>0.23289465069076148</v>
      </c>
      <c r="F113" s="12">
        <v>18</v>
      </c>
      <c r="G113" s="11" t="s">
        <v>100</v>
      </c>
      <c r="H113" s="10" t="s">
        <v>4</v>
      </c>
      <c r="I113" s="10" t="s">
        <v>3</v>
      </c>
      <c r="J113" s="10" t="s">
        <v>577</v>
      </c>
      <c r="K113" s="10" t="s">
        <v>483</v>
      </c>
      <c r="L113" s="17" t="s">
        <v>4</v>
      </c>
    </row>
    <row r="114" spans="1:12" s="8" customFormat="1" ht="12.75" customHeight="1" x14ac:dyDescent="0.2">
      <c r="A114" s="15">
        <v>430550</v>
      </c>
      <c r="B114" s="12" t="s">
        <v>456</v>
      </c>
      <c r="C114" s="14">
        <v>4674</v>
      </c>
      <c r="D114" s="14">
        <v>1219</v>
      </c>
      <c r="E114" s="13">
        <v>0.26080445014976467</v>
      </c>
      <c r="F114" s="12">
        <v>6</v>
      </c>
      <c r="G114" s="11" t="s">
        <v>31</v>
      </c>
      <c r="H114" s="10" t="s">
        <v>17</v>
      </c>
      <c r="I114" s="10" t="s">
        <v>30</v>
      </c>
      <c r="J114" s="10" t="s">
        <v>553</v>
      </c>
      <c r="K114" s="10" t="s">
        <v>259</v>
      </c>
      <c r="L114" s="17" t="s">
        <v>17</v>
      </c>
    </row>
    <row r="115" spans="1:12" s="8" customFormat="1" ht="12.75" customHeight="1" x14ac:dyDescent="0.2">
      <c r="A115" s="16">
        <v>430558</v>
      </c>
      <c r="B115" s="12" t="s">
        <v>455</v>
      </c>
      <c r="C115" s="14">
        <v>2938</v>
      </c>
      <c r="D115" s="14">
        <v>804</v>
      </c>
      <c r="E115" s="13">
        <v>0.27365554799183117</v>
      </c>
      <c r="F115" s="12">
        <v>16</v>
      </c>
      <c r="G115" s="11" t="s">
        <v>9</v>
      </c>
      <c r="H115" s="10" t="s">
        <v>8</v>
      </c>
      <c r="I115" s="10" t="s">
        <v>7</v>
      </c>
      <c r="J115" s="10" t="s">
        <v>536</v>
      </c>
      <c r="K115" s="10" t="s">
        <v>334</v>
      </c>
      <c r="L115" s="17" t="s">
        <v>8</v>
      </c>
    </row>
    <row r="116" spans="1:12" s="8" customFormat="1" ht="12.75" customHeight="1" x14ac:dyDescent="0.2">
      <c r="A116" s="15">
        <v>430560</v>
      </c>
      <c r="B116" s="12" t="s">
        <v>454</v>
      </c>
      <c r="C116" s="14">
        <v>3478</v>
      </c>
      <c r="D116" s="14">
        <v>964</v>
      </c>
      <c r="E116" s="13">
        <v>0.27717078780908566</v>
      </c>
      <c r="F116" s="12">
        <v>9</v>
      </c>
      <c r="G116" s="11" t="s">
        <v>80</v>
      </c>
      <c r="H116" s="10" t="s">
        <v>12</v>
      </c>
      <c r="I116" s="10" t="s">
        <v>116</v>
      </c>
      <c r="J116" s="10" t="s">
        <v>564</v>
      </c>
      <c r="K116" s="10" t="s">
        <v>441</v>
      </c>
      <c r="L116" s="17" t="s">
        <v>12</v>
      </c>
    </row>
    <row r="117" spans="1:12" s="8" customFormat="1" ht="12.75" customHeight="1" x14ac:dyDescent="0.2">
      <c r="A117" s="15">
        <v>430570</v>
      </c>
      <c r="B117" s="12" t="s">
        <v>453</v>
      </c>
      <c r="C117" s="14">
        <v>7157</v>
      </c>
      <c r="D117" s="14">
        <v>1438</v>
      </c>
      <c r="E117" s="13">
        <v>0.20092217409529131</v>
      </c>
      <c r="F117" s="12">
        <v>17</v>
      </c>
      <c r="G117" s="11" t="s">
        <v>135</v>
      </c>
      <c r="H117" s="10" t="s">
        <v>12</v>
      </c>
      <c r="I117" s="10" t="s">
        <v>253</v>
      </c>
      <c r="J117" s="10" t="s">
        <v>562</v>
      </c>
      <c r="K117" s="10" t="s">
        <v>364</v>
      </c>
      <c r="L117" s="17" t="s">
        <v>12</v>
      </c>
    </row>
    <row r="118" spans="1:12" s="8" customFormat="1" ht="12.75" customHeight="1" x14ac:dyDescent="0.2">
      <c r="A118" s="15">
        <v>430580</v>
      </c>
      <c r="B118" s="12" t="s">
        <v>452</v>
      </c>
      <c r="C118" s="14">
        <v>10451</v>
      </c>
      <c r="D118" s="14">
        <v>2097</v>
      </c>
      <c r="E118" s="13">
        <v>0.20065065543967084</v>
      </c>
      <c r="F118" s="12">
        <v>15</v>
      </c>
      <c r="G118" s="11" t="s">
        <v>87</v>
      </c>
      <c r="H118" s="10" t="s">
        <v>17</v>
      </c>
      <c r="I118" s="10" t="s">
        <v>90</v>
      </c>
      <c r="J118" s="10" t="s">
        <v>15</v>
      </c>
      <c r="K118" s="10" t="s">
        <v>269</v>
      </c>
      <c r="L118" s="17" t="s">
        <v>17</v>
      </c>
    </row>
    <row r="119" spans="1:12" s="8" customFormat="1" ht="12.75" customHeight="1" x14ac:dyDescent="0.2">
      <c r="A119" s="15">
        <v>430583</v>
      </c>
      <c r="B119" s="12" t="s">
        <v>451</v>
      </c>
      <c r="C119" s="14">
        <v>1485</v>
      </c>
      <c r="D119" s="14">
        <v>590</v>
      </c>
      <c r="E119" s="13">
        <v>0.39730639730639733</v>
      </c>
      <c r="F119" s="12">
        <v>16</v>
      </c>
      <c r="G119" s="11" t="s">
        <v>46</v>
      </c>
      <c r="H119" s="10" t="s">
        <v>8</v>
      </c>
      <c r="I119" s="10" t="s">
        <v>7</v>
      </c>
      <c r="J119" s="10" t="s">
        <v>536</v>
      </c>
      <c r="K119" s="10" t="s">
        <v>334</v>
      </c>
      <c r="L119" s="17" t="s">
        <v>8</v>
      </c>
    </row>
    <row r="120" spans="1:12" s="8" customFormat="1" ht="12.75" customHeight="1" x14ac:dyDescent="0.2">
      <c r="A120" s="15">
        <v>430585</v>
      </c>
      <c r="B120" s="12" t="s">
        <v>450</v>
      </c>
      <c r="C120" s="14">
        <v>2369</v>
      </c>
      <c r="D120" s="14">
        <v>657</v>
      </c>
      <c r="E120" s="13">
        <v>0.2773322076825665</v>
      </c>
      <c r="F120" s="12">
        <v>6</v>
      </c>
      <c r="G120" s="11" t="s">
        <v>31</v>
      </c>
      <c r="H120" s="10" t="s">
        <v>17</v>
      </c>
      <c r="I120" s="10" t="s">
        <v>30</v>
      </c>
      <c r="J120" s="10" t="s">
        <v>553</v>
      </c>
      <c r="K120" s="10" t="s">
        <v>259</v>
      </c>
      <c r="L120" s="17" t="s">
        <v>17</v>
      </c>
    </row>
    <row r="121" spans="1:12" s="8" customFormat="1" ht="12.75" customHeight="1" x14ac:dyDescent="0.2">
      <c r="A121" s="15">
        <v>430587</v>
      </c>
      <c r="B121" s="12" t="s">
        <v>449</v>
      </c>
      <c r="C121" s="14">
        <v>2837</v>
      </c>
      <c r="D121" s="14">
        <v>686</v>
      </c>
      <c r="E121" s="13">
        <v>0.24180472329925978</v>
      </c>
      <c r="F121" s="12">
        <v>17</v>
      </c>
      <c r="G121" s="11" t="s">
        <v>135</v>
      </c>
      <c r="H121" s="10" t="s">
        <v>12</v>
      </c>
      <c r="I121" s="10" t="s">
        <v>253</v>
      </c>
      <c r="J121" s="10" t="s">
        <v>562</v>
      </c>
      <c r="K121" s="10" t="s">
        <v>364</v>
      </c>
      <c r="L121" s="17" t="s">
        <v>12</v>
      </c>
    </row>
    <row r="122" spans="1:12" s="8" customFormat="1" ht="12.75" customHeight="1" x14ac:dyDescent="0.2">
      <c r="A122" s="15">
        <v>430590</v>
      </c>
      <c r="B122" s="12" t="s">
        <v>448</v>
      </c>
      <c r="C122" s="14">
        <v>7404</v>
      </c>
      <c r="D122" s="14">
        <v>1495</v>
      </c>
      <c r="E122" s="13">
        <v>0.20191788222582388</v>
      </c>
      <c r="F122" s="12">
        <v>15</v>
      </c>
      <c r="G122" s="11" t="s">
        <v>87</v>
      </c>
      <c r="H122" s="10" t="s">
        <v>17</v>
      </c>
      <c r="I122" s="10" t="s">
        <v>16</v>
      </c>
      <c r="J122" s="10" t="s">
        <v>15</v>
      </c>
      <c r="K122" s="10" t="s">
        <v>269</v>
      </c>
      <c r="L122" s="17" t="s">
        <v>17</v>
      </c>
    </row>
    <row r="123" spans="1:12" s="8" customFormat="1" ht="12.75" customHeight="1" x14ac:dyDescent="0.2">
      <c r="A123" s="15">
        <v>430593</v>
      </c>
      <c r="B123" s="12" t="s">
        <v>447</v>
      </c>
      <c r="C123" s="14">
        <v>1739</v>
      </c>
      <c r="D123" s="14">
        <v>608</v>
      </c>
      <c r="E123" s="13">
        <v>0.3496262219666475</v>
      </c>
      <c r="F123" s="12">
        <v>5</v>
      </c>
      <c r="G123" s="11" t="s">
        <v>22</v>
      </c>
      <c r="H123" s="10" t="s">
        <v>21</v>
      </c>
      <c r="I123" s="10" t="s">
        <v>20</v>
      </c>
      <c r="J123" s="10" t="s">
        <v>543</v>
      </c>
      <c r="K123" s="10" t="s">
        <v>470</v>
      </c>
      <c r="L123" s="17" t="s">
        <v>21</v>
      </c>
    </row>
    <row r="124" spans="1:12" s="8" customFormat="1" ht="12.75" customHeight="1" x14ac:dyDescent="0.2">
      <c r="A124" s="15">
        <v>430595</v>
      </c>
      <c r="B124" s="12" t="s">
        <v>446</v>
      </c>
      <c r="C124" s="14">
        <v>3903</v>
      </c>
      <c r="D124" s="14">
        <v>1126</v>
      </c>
      <c r="E124" s="13">
        <v>0.28849602869587498</v>
      </c>
      <c r="F124" s="12">
        <v>5</v>
      </c>
      <c r="G124" s="11" t="s">
        <v>22</v>
      </c>
      <c r="H124" s="10" t="s">
        <v>21</v>
      </c>
      <c r="I124" s="10" t="s">
        <v>20</v>
      </c>
      <c r="J124" s="10" t="s">
        <v>543</v>
      </c>
      <c r="K124" s="10" t="s">
        <v>470</v>
      </c>
      <c r="L124" s="17" t="s">
        <v>21</v>
      </c>
    </row>
    <row r="125" spans="1:12" s="8" customFormat="1" ht="12.75" customHeight="1" x14ac:dyDescent="0.2">
      <c r="A125" s="15">
        <v>430597</v>
      </c>
      <c r="B125" s="12" t="s">
        <v>445</v>
      </c>
      <c r="C125" s="14">
        <v>2923</v>
      </c>
      <c r="D125" s="14">
        <v>501</v>
      </c>
      <c r="E125" s="13">
        <v>0.17139924734861445</v>
      </c>
      <c r="F125" s="12">
        <v>6</v>
      </c>
      <c r="G125" s="11" t="s">
        <v>31</v>
      </c>
      <c r="H125" s="10" t="s">
        <v>17</v>
      </c>
      <c r="I125" s="10" t="s">
        <v>30</v>
      </c>
      <c r="J125" s="10" t="s">
        <v>553</v>
      </c>
      <c r="K125" s="10" t="s">
        <v>259</v>
      </c>
      <c r="L125" s="17" t="s">
        <v>17</v>
      </c>
    </row>
    <row r="126" spans="1:12" s="8" customFormat="1" ht="12.75" customHeight="1" x14ac:dyDescent="0.2">
      <c r="A126" s="15">
        <v>430600</v>
      </c>
      <c r="B126" s="12" t="s">
        <v>444</v>
      </c>
      <c r="C126" s="14">
        <v>13960</v>
      </c>
      <c r="D126" s="14">
        <v>3491</v>
      </c>
      <c r="E126" s="13">
        <v>0.25007163323782233</v>
      </c>
      <c r="F126" s="12">
        <v>17</v>
      </c>
      <c r="G126" s="11" t="s">
        <v>135</v>
      </c>
      <c r="H126" s="10" t="s">
        <v>12</v>
      </c>
      <c r="I126" s="10" t="s">
        <v>16</v>
      </c>
      <c r="J126" s="10" t="s">
        <v>562</v>
      </c>
      <c r="K126" s="10" t="s">
        <v>364</v>
      </c>
      <c r="L126" s="17" t="s">
        <v>12</v>
      </c>
    </row>
    <row r="127" spans="1:12" s="8" customFormat="1" ht="12.75" customHeight="1" x14ac:dyDescent="0.2">
      <c r="A127" s="15">
        <v>430605</v>
      </c>
      <c r="B127" s="12" t="s">
        <v>443</v>
      </c>
      <c r="C127" s="14">
        <v>7624</v>
      </c>
      <c r="D127" s="14">
        <v>1423</v>
      </c>
      <c r="E127" s="13">
        <v>0.18664742917103883</v>
      </c>
      <c r="F127" s="12">
        <v>3</v>
      </c>
      <c r="G127" s="11" t="s">
        <v>72</v>
      </c>
      <c r="H127" s="10" t="s">
        <v>71</v>
      </c>
      <c r="I127" s="10" t="s">
        <v>113</v>
      </c>
      <c r="J127" s="10" t="s">
        <v>550</v>
      </c>
      <c r="K127" s="10" t="s">
        <v>252</v>
      </c>
      <c r="L127" s="17" t="s">
        <v>71</v>
      </c>
    </row>
    <row r="128" spans="1:12" s="8" customFormat="1" ht="12.75" customHeight="1" x14ac:dyDescent="0.2">
      <c r="A128" s="15">
        <v>430607</v>
      </c>
      <c r="B128" s="12" t="s">
        <v>442</v>
      </c>
      <c r="C128" s="14">
        <v>2897</v>
      </c>
      <c r="D128" s="14">
        <v>608</v>
      </c>
      <c r="E128" s="13">
        <v>0.20987228167069383</v>
      </c>
      <c r="F128" s="12">
        <v>19</v>
      </c>
      <c r="G128" s="11" t="s">
        <v>18</v>
      </c>
      <c r="H128" s="10" t="s">
        <v>17</v>
      </c>
      <c r="I128" s="10" t="s">
        <v>24</v>
      </c>
      <c r="J128" s="10" t="s">
        <v>15</v>
      </c>
      <c r="K128" s="10" t="s">
        <v>269</v>
      </c>
      <c r="L128" s="17" t="s">
        <v>17</v>
      </c>
    </row>
    <row r="129" spans="1:12" s="8" customFormat="1" ht="12.75" customHeight="1" x14ac:dyDescent="0.2">
      <c r="A129" s="15">
        <v>430610</v>
      </c>
      <c r="B129" s="12" t="s">
        <v>441</v>
      </c>
      <c r="C129" s="14">
        <v>61700</v>
      </c>
      <c r="D129" s="14">
        <v>11158</v>
      </c>
      <c r="E129" s="13">
        <v>0.18084278768233386</v>
      </c>
      <c r="F129" s="12">
        <v>9</v>
      </c>
      <c r="G129" s="11" t="s">
        <v>80</v>
      </c>
      <c r="H129" s="10" t="s">
        <v>12</v>
      </c>
      <c r="I129" s="10" t="s">
        <v>116</v>
      </c>
      <c r="J129" s="10" t="s">
        <v>564</v>
      </c>
      <c r="K129" s="10" t="s">
        <v>441</v>
      </c>
      <c r="L129" s="17" t="s">
        <v>12</v>
      </c>
    </row>
    <row r="130" spans="1:12" s="8" customFormat="1" ht="12.75" customHeight="1" x14ac:dyDescent="0.2">
      <c r="A130" s="15">
        <v>430613</v>
      </c>
      <c r="B130" s="12" t="s">
        <v>440</v>
      </c>
      <c r="C130" s="14">
        <v>1878</v>
      </c>
      <c r="D130" s="14">
        <v>528</v>
      </c>
      <c r="E130" s="13">
        <v>0.28115015974440893</v>
      </c>
      <c r="F130" s="12">
        <v>11</v>
      </c>
      <c r="G130" s="11" t="s">
        <v>44</v>
      </c>
      <c r="H130" s="10" t="s">
        <v>17</v>
      </c>
      <c r="I130" s="10" t="s">
        <v>43</v>
      </c>
      <c r="J130" s="10" t="s">
        <v>557</v>
      </c>
      <c r="K130" s="10" t="s">
        <v>418</v>
      </c>
      <c r="L130" s="17" t="s">
        <v>17</v>
      </c>
    </row>
    <row r="131" spans="1:12" s="8" customFormat="1" ht="12.75" customHeight="1" x14ac:dyDescent="0.2">
      <c r="A131" s="15">
        <v>430620</v>
      </c>
      <c r="B131" s="12" t="s">
        <v>439</v>
      </c>
      <c r="C131" s="14">
        <v>13267</v>
      </c>
      <c r="D131" s="14">
        <v>2674</v>
      </c>
      <c r="E131" s="13">
        <v>0.20155272480590941</v>
      </c>
      <c r="F131" s="12">
        <v>16</v>
      </c>
      <c r="G131" s="11" t="s">
        <v>46</v>
      </c>
      <c r="H131" s="10" t="s">
        <v>8</v>
      </c>
      <c r="I131" s="10" t="s">
        <v>7</v>
      </c>
      <c r="J131" s="10" t="s">
        <v>536</v>
      </c>
      <c r="K131" s="10" t="s">
        <v>334</v>
      </c>
      <c r="L131" s="17" t="s">
        <v>8</v>
      </c>
    </row>
    <row r="132" spans="1:12" s="8" customFormat="1" ht="12.75" customHeight="1" x14ac:dyDescent="0.2">
      <c r="A132" s="15">
        <v>430630</v>
      </c>
      <c r="B132" s="12" t="s">
        <v>438</v>
      </c>
      <c r="C132" s="14">
        <v>4581</v>
      </c>
      <c r="D132" s="14">
        <v>1057</v>
      </c>
      <c r="E132" s="13">
        <v>0.23073564723859419</v>
      </c>
      <c r="F132" s="12">
        <v>6</v>
      </c>
      <c r="G132" s="11" t="s">
        <v>31</v>
      </c>
      <c r="H132" s="10" t="s">
        <v>17</v>
      </c>
      <c r="I132" s="10" t="s">
        <v>30</v>
      </c>
      <c r="J132" s="10" t="s">
        <v>553</v>
      </c>
      <c r="K132" s="10" t="s">
        <v>259</v>
      </c>
      <c r="L132" s="17" t="s">
        <v>17</v>
      </c>
    </row>
    <row r="133" spans="1:12" s="8" customFormat="1" ht="12.75" customHeight="1" x14ac:dyDescent="0.2">
      <c r="A133" s="15">
        <v>430632</v>
      </c>
      <c r="B133" s="12" t="s">
        <v>437</v>
      </c>
      <c r="C133" s="14">
        <v>2998</v>
      </c>
      <c r="D133" s="14">
        <v>667</v>
      </c>
      <c r="E133" s="13">
        <v>0.22248165443629087</v>
      </c>
      <c r="F133" s="12">
        <v>19</v>
      </c>
      <c r="G133" s="11" t="s">
        <v>18</v>
      </c>
      <c r="H133" s="10" t="s">
        <v>17</v>
      </c>
      <c r="I133" s="10" t="s">
        <v>16</v>
      </c>
      <c r="J133" s="10" t="s">
        <v>15</v>
      </c>
      <c r="K133" s="10" t="s">
        <v>269</v>
      </c>
      <c r="L133" s="17" t="s">
        <v>17</v>
      </c>
    </row>
    <row r="134" spans="1:12" s="8" customFormat="1" ht="12.75" customHeight="1" x14ac:dyDescent="0.2">
      <c r="A134" s="15">
        <v>430635</v>
      </c>
      <c r="B134" s="12" t="s">
        <v>436</v>
      </c>
      <c r="C134" s="14">
        <v>2669</v>
      </c>
      <c r="D134" s="14">
        <v>757</v>
      </c>
      <c r="E134" s="13">
        <v>0.28362682652678906</v>
      </c>
      <c r="F134" s="12">
        <v>12</v>
      </c>
      <c r="G134" s="11" t="s">
        <v>13</v>
      </c>
      <c r="H134" s="10" t="s">
        <v>12</v>
      </c>
      <c r="I134" s="10" t="s">
        <v>11</v>
      </c>
      <c r="J134" s="10" t="s">
        <v>566</v>
      </c>
      <c r="K134" s="10" t="s">
        <v>188</v>
      </c>
      <c r="L134" s="17" t="s">
        <v>12</v>
      </c>
    </row>
    <row r="135" spans="1:12" s="8" customFormat="1" ht="12.75" customHeight="1" x14ac:dyDescent="0.2">
      <c r="A135" s="15">
        <v>430637</v>
      </c>
      <c r="B135" s="12" t="s">
        <v>435</v>
      </c>
      <c r="C135" s="14">
        <v>2915</v>
      </c>
      <c r="D135" s="14">
        <v>792</v>
      </c>
      <c r="E135" s="13">
        <v>0.27169811320754716</v>
      </c>
      <c r="F135" s="12">
        <v>4</v>
      </c>
      <c r="G135" s="11" t="s">
        <v>28</v>
      </c>
      <c r="H135" s="10" t="s">
        <v>27</v>
      </c>
      <c r="I135" s="10" t="s">
        <v>79</v>
      </c>
      <c r="J135" s="10" t="s">
        <v>582</v>
      </c>
      <c r="K135" s="10" t="s">
        <v>196</v>
      </c>
      <c r="L135" s="17" t="s">
        <v>27</v>
      </c>
    </row>
    <row r="136" spans="1:12" s="8" customFormat="1" ht="12.75" customHeight="1" x14ac:dyDescent="0.2">
      <c r="A136" s="15">
        <v>430640</v>
      </c>
      <c r="B136" s="12" t="s">
        <v>434</v>
      </c>
      <c r="C136" s="14">
        <v>32614</v>
      </c>
      <c r="D136" s="14">
        <v>4006</v>
      </c>
      <c r="E136" s="13">
        <v>0.12283068620837677</v>
      </c>
      <c r="F136" s="12">
        <v>1</v>
      </c>
      <c r="G136" s="11" t="s">
        <v>141</v>
      </c>
      <c r="H136" s="10" t="s">
        <v>4</v>
      </c>
      <c r="I136" s="10" t="s">
        <v>139</v>
      </c>
      <c r="J136" s="10" t="s">
        <v>573</v>
      </c>
      <c r="K136" s="10" t="s">
        <v>276</v>
      </c>
      <c r="L136" s="17" t="s">
        <v>4</v>
      </c>
    </row>
    <row r="137" spans="1:12" s="8" customFormat="1" ht="12.75" customHeight="1" x14ac:dyDescent="0.2">
      <c r="A137" s="15">
        <v>430642</v>
      </c>
      <c r="B137" s="12" t="s">
        <v>433</v>
      </c>
      <c r="C137" s="14">
        <v>2144</v>
      </c>
      <c r="D137" s="14">
        <v>416</v>
      </c>
      <c r="E137" s="13">
        <v>0.19402985074626866</v>
      </c>
      <c r="F137" s="12">
        <v>15</v>
      </c>
      <c r="G137" s="11" t="s">
        <v>87</v>
      </c>
      <c r="H137" s="10" t="s">
        <v>17</v>
      </c>
      <c r="I137" s="10" t="s">
        <v>24</v>
      </c>
      <c r="J137" s="10" t="s">
        <v>15</v>
      </c>
      <c r="K137" s="10" t="s">
        <v>269</v>
      </c>
      <c r="L137" s="17" t="s">
        <v>17</v>
      </c>
    </row>
    <row r="138" spans="1:12" s="8" customFormat="1" ht="12.75" customHeight="1" x14ac:dyDescent="0.2">
      <c r="A138" s="15">
        <v>430645</v>
      </c>
      <c r="B138" s="12" t="s">
        <v>432</v>
      </c>
      <c r="C138" s="14">
        <v>3387</v>
      </c>
      <c r="D138" s="14">
        <v>891</v>
      </c>
      <c r="E138" s="13">
        <v>0.26306465899025688</v>
      </c>
      <c r="F138" s="12">
        <v>16</v>
      </c>
      <c r="G138" s="11" t="s">
        <v>46</v>
      </c>
      <c r="H138" s="10" t="s">
        <v>8</v>
      </c>
      <c r="I138" s="10" t="s">
        <v>7</v>
      </c>
      <c r="J138" s="10" t="s">
        <v>536</v>
      </c>
      <c r="K138" s="10" t="s">
        <v>334</v>
      </c>
      <c r="L138" s="17" t="s">
        <v>8</v>
      </c>
    </row>
    <row r="139" spans="1:12" s="8" customFormat="1" ht="12.75" customHeight="1" x14ac:dyDescent="0.2">
      <c r="A139" s="15">
        <v>430650</v>
      </c>
      <c r="B139" s="12" t="s">
        <v>431</v>
      </c>
      <c r="C139" s="14">
        <v>14152</v>
      </c>
      <c r="D139" s="14">
        <v>2419</v>
      </c>
      <c r="E139" s="13">
        <v>0.17092990390050877</v>
      </c>
      <c r="F139" s="12">
        <v>2</v>
      </c>
      <c r="G139" s="11" t="s">
        <v>114</v>
      </c>
      <c r="H139" s="10" t="s">
        <v>4</v>
      </c>
      <c r="I139" s="10" t="s">
        <v>113</v>
      </c>
      <c r="J139" s="10" t="s">
        <v>726</v>
      </c>
      <c r="K139" s="10" t="s">
        <v>379</v>
      </c>
      <c r="L139" s="17" t="s">
        <v>4</v>
      </c>
    </row>
    <row r="140" spans="1:12" s="8" customFormat="1" ht="12.75" customHeight="1" x14ac:dyDescent="0.2">
      <c r="A140" s="15">
        <v>430660</v>
      </c>
      <c r="B140" s="12" t="s">
        <v>430</v>
      </c>
      <c r="C140" s="14">
        <v>37452</v>
      </c>
      <c r="D140" s="14">
        <v>7433</v>
      </c>
      <c r="E140" s="13">
        <v>0.19846737156894159</v>
      </c>
      <c r="F140" s="12">
        <v>7</v>
      </c>
      <c r="G140" s="11" t="s">
        <v>331</v>
      </c>
      <c r="H140" s="10" t="s">
        <v>71</v>
      </c>
      <c r="I140" s="10" t="s">
        <v>330</v>
      </c>
      <c r="J140" s="10" t="s">
        <v>548</v>
      </c>
      <c r="K140" s="10" t="s">
        <v>537</v>
      </c>
      <c r="L140" s="17" t="s">
        <v>71</v>
      </c>
    </row>
    <row r="141" spans="1:12" s="8" customFormat="1" ht="12.75" customHeight="1" x14ac:dyDescent="0.2">
      <c r="A141" s="15">
        <v>430655</v>
      </c>
      <c r="B141" s="12" t="s">
        <v>429</v>
      </c>
      <c r="C141" s="14">
        <v>2733</v>
      </c>
      <c r="D141" s="14">
        <v>683</v>
      </c>
      <c r="E141" s="13">
        <v>0.24990852542993047</v>
      </c>
      <c r="F141" s="12">
        <v>18</v>
      </c>
      <c r="G141" s="11" t="s">
        <v>5</v>
      </c>
      <c r="H141" s="10" t="s">
        <v>4</v>
      </c>
      <c r="I141" s="10" t="s">
        <v>3</v>
      </c>
      <c r="J141" s="10" t="s">
        <v>577</v>
      </c>
      <c r="K141" s="10" t="s">
        <v>483</v>
      </c>
      <c r="L141" s="17" t="s">
        <v>4</v>
      </c>
    </row>
    <row r="142" spans="1:12" s="8" customFormat="1" ht="12.75" customHeight="1" x14ac:dyDescent="0.2">
      <c r="A142" s="15">
        <v>430670</v>
      </c>
      <c r="B142" s="12" t="s">
        <v>428</v>
      </c>
      <c r="C142" s="14">
        <v>3389</v>
      </c>
      <c r="D142" s="14">
        <v>759</v>
      </c>
      <c r="E142" s="13">
        <v>0.22395987016819122</v>
      </c>
      <c r="F142" s="12">
        <v>4</v>
      </c>
      <c r="G142" s="11" t="s">
        <v>28</v>
      </c>
      <c r="H142" s="10" t="s">
        <v>27</v>
      </c>
      <c r="I142" s="10" t="s">
        <v>79</v>
      </c>
      <c r="J142" s="10" t="s">
        <v>582</v>
      </c>
      <c r="K142" s="10" t="s">
        <v>196</v>
      </c>
      <c r="L142" s="17" t="s">
        <v>27</v>
      </c>
    </row>
    <row r="143" spans="1:12" s="8" customFormat="1" ht="12.75" customHeight="1" x14ac:dyDescent="0.2">
      <c r="A143" s="15">
        <v>430673</v>
      </c>
      <c r="B143" s="12" t="s">
        <v>427</v>
      </c>
      <c r="C143" s="14">
        <v>4964</v>
      </c>
      <c r="D143" s="14">
        <v>1462</v>
      </c>
      <c r="E143" s="13">
        <v>0.29452054794520549</v>
      </c>
      <c r="F143" s="12">
        <v>14</v>
      </c>
      <c r="G143" s="11" t="s">
        <v>75</v>
      </c>
      <c r="H143" s="10" t="s">
        <v>12</v>
      </c>
      <c r="I143" s="10" t="s">
        <v>74</v>
      </c>
      <c r="J143" s="10" t="s">
        <v>560</v>
      </c>
      <c r="K143" s="10" t="s">
        <v>194</v>
      </c>
      <c r="L143" s="17" t="s">
        <v>12</v>
      </c>
    </row>
    <row r="144" spans="1:12" s="8" customFormat="1" ht="12.75" customHeight="1" x14ac:dyDescent="0.2">
      <c r="A144" s="15">
        <v>430675</v>
      </c>
      <c r="B144" s="12" t="s">
        <v>426</v>
      </c>
      <c r="C144" s="14">
        <v>2000</v>
      </c>
      <c r="D144" s="14">
        <v>586</v>
      </c>
      <c r="E144" s="13">
        <v>0.29299999999999998</v>
      </c>
      <c r="F144" s="12">
        <v>16</v>
      </c>
      <c r="G144" s="11" t="s">
        <v>46</v>
      </c>
      <c r="H144" s="10" t="s">
        <v>8</v>
      </c>
      <c r="I144" s="10" t="s">
        <v>7</v>
      </c>
      <c r="J144" s="10" t="s">
        <v>536</v>
      </c>
      <c r="K144" s="10" t="s">
        <v>334</v>
      </c>
      <c r="L144" s="17" t="s">
        <v>8</v>
      </c>
    </row>
    <row r="145" spans="1:12" s="8" customFormat="1" ht="12.75" customHeight="1" x14ac:dyDescent="0.2">
      <c r="A145" s="15">
        <v>430676</v>
      </c>
      <c r="B145" s="12" t="s">
        <v>425</v>
      </c>
      <c r="C145" s="14">
        <v>38988</v>
      </c>
      <c r="D145" s="14">
        <v>5109</v>
      </c>
      <c r="E145" s="13">
        <v>0.13104032009849184</v>
      </c>
      <c r="F145" s="12">
        <v>2</v>
      </c>
      <c r="G145" s="11" t="s">
        <v>114</v>
      </c>
      <c r="H145" s="10" t="s">
        <v>4</v>
      </c>
      <c r="I145" s="10" t="s">
        <v>40</v>
      </c>
      <c r="J145" s="10" t="s">
        <v>726</v>
      </c>
      <c r="K145" s="10" t="s">
        <v>379</v>
      </c>
      <c r="L145" s="17" t="s">
        <v>4</v>
      </c>
    </row>
    <row r="146" spans="1:12" s="8" customFormat="1" ht="12.75" customHeight="1" x14ac:dyDescent="0.2">
      <c r="A146" s="15">
        <v>430680</v>
      </c>
      <c r="B146" s="12" t="s">
        <v>424</v>
      </c>
      <c r="C146" s="14">
        <v>22673</v>
      </c>
      <c r="D146" s="14">
        <v>4488</v>
      </c>
      <c r="E146" s="13">
        <v>0.19794469192431527</v>
      </c>
      <c r="F146" s="12">
        <v>16</v>
      </c>
      <c r="G146" s="11" t="s">
        <v>46</v>
      </c>
      <c r="H146" s="10" t="s">
        <v>8</v>
      </c>
      <c r="I146" s="10" t="s">
        <v>7</v>
      </c>
      <c r="J146" s="10" t="s">
        <v>536</v>
      </c>
      <c r="K146" s="10" t="s">
        <v>334</v>
      </c>
      <c r="L146" s="17" t="s">
        <v>8</v>
      </c>
    </row>
    <row r="147" spans="1:12" s="8" customFormat="1" ht="12.75" customHeight="1" x14ac:dyDescent="0.2">
      <c r="A147" s="15">
        <v>430690</v>
      </c>
      <c r="B147" s="12" t="s">
        <v>423</v>
      </c>
      <c r="C147" s="14">
        <v>24178</v>
      </c>
      <c r="D147" s="14">
        <v>4802</v>
      </c>
      <c r="E147" s="13">
        <v>0.19861030689056167</v>
      </c>
      <c r="F147" s="12">
        <v>8</v>
      </c>
      <c r="G147" s="11" t="s">
        <v>121</v>
      </c>
      <c r="H147" s="10" t="s">
        <v>8</v>
      </c>
      <c r="I147" s="10" t="s">
        <v>49</v>
      </c>
      <c r="J147" s="10" t="s">
        <v>541</v>
      </c>
      <c r="K147" s="10" t="s">
        <v>505</v>
      </c>
      <c r="L147" s="17" t="s">
        <v>8</v>
      </c>
    </row>
    <row r="148" spans="1:12" s="8" customFormat="1" ht="12.75" customHeight="1" x14ac:dyDescent="0.2">
      <c r="A148" s="15">
        <v>430692</v>
      </c>
      <c r="B148" s="12" t="s">
        <v>422</v>
      </c>
      <c r="C148" s="14">
        <v>1521</v>
      </c>
      <c r="D148" s="14">
        <v>290</v>
      </c>
      <c r="E148" s="13">
        <v>0.19066403681788296</v>
      </c>
      <c r="F148" s="12">
        <v>15</v>
      </c>
      <c r="G148" s="11" t="s">
        <v>87</v>
      </c>
      <c r="H148" s="10" t="s">
        <v>17</v>
      </c>
      <c r="I148" s="10" t="s">
        <v>90</v>
      </c>
      <c r="J148" s="10" t="s">
        <v>15</v>
      </c>
      <c r="K148" s="10" t="s">
        <v>269</v>
      </c>
      <c r="L148" s="17" t="s">
        <v>17</v>
      </c>
    </row>
    <row r="149" spans="1:12" s="8" customFormat="1" ht="12.75" customHeight="1" x14ac:dyDescent="0.2">
      <c r="A149" s="15">
        <v>430695</v>
      </c>
      <c r="B149" s="12" t="s">
        <v>421</v>
      </c>
      <c r="C149" s="14">
        <v>3054</v>
      </c>
      <c r="D149" s="14">
        <v>772</v>
      </c>
      <c r="E149" s="13">
        <v>0.25278323510150624</v>
      </c>
      <c r="F149" s="12">
        <v>11</v>
      </c>
      <c r="G149" s="11" t="s">
        <v>44</v>
      </c>
      <c r="H149" s="11" t="s">
        <v>17</v>
      </c>
      <c r="I149" s="11" t="s">
        <v>43</v>
      </c>
      <c r="J149" s="10" t="s">
        <v>557</v>
      </c>
      <c r="K149" s="10" t="s">
        <v>418</v>
      </c>
      <c r="L149" s="17" t="s">
        <v>17</v>
      </c>
    </row>
    <row r="150" spans="1:12" s="8" customFormat="1" ht="12.75" customHeight="1" x14ac:dyDescent="0.2">
      <c r="A150" s="15">
        <v>430693</v>
      </c>
      <c r="B150" s="12" t="s">
        <v>420</v>
      </c>
      <c r="C150" s="14">
        <v>9256</v>
      </c>
      <c r="D150" s="14">
        <v>2152</v>
      </c>
      <c r="E150" s="13">
        <v>0.23249783923941228</v>
      </c>
      <c r="F150" s="12">
        <v>12</v>
      </c>
      <c r="G150" s="11" t="s">
        <v>13</v>
      </c>
      <c r="H150" s="11" t="s">
        <v>12</v>
      </c>
      <c r="I150" s="11" t="s">
        <v>11</v>
      </c>
      <c r="J150" s="10" t="s">
        <v>566</v>
      </c>
      <c r="K150" s="10" t="s">
        <v>188</v>
      </c>
      <c r="L150" s="17" t="s">
        <v>12</v>
      </c>
    </row>
    <row r="151" spans="1:12" s="8" customFormat="1" ht="12.75" customHeight="1" x14ac:dyDescent="0.2">
      <c r="A151" s="15">
        <v>430697</v>
      </c>
      <c r="B151" s="12" t="s">
        <v>419</v>
      </c>
      <c r="C151" s="14">
        <v>3133</v>
      </c>
      <c r="D151" s="14">
        <v>578</v>
      </c>
      <c r="E151" s="13">
        <v>0.18448771145866583</v>
      </c>
      <c r="F151" s="12">
        <v>11</v>
      </c>
      <c r="G151" s="11" t="s">
        <v>44</v>
      </c>
      <c r="H151" s="10" t="s">
        <v>17</v>
      </c>
      <c r="I151" s="10" t="s">
        <v>43</v>
      </c>
      <c r="J151" s="10" t="s">
        <v>557</v>
      </c>
      <c r="K151" s="10" t="s">
        <v>418</v>
      </c>
      <c r="L151" s="17" t="s">
        <v>17</v>
      </c>
    </row>
    <row r="152" spans="1:12" s="8" customFormat="1" ht="12.75" customHeight="1" x14ac:dyDescent="0.2">
      <c r="A152" s="15">
        <v>430700</v>
      </c>
      <c r="B152" s="12" t="s">
        <v>418</v>
      </c>
      <c r="C152" s="14">
        <v>105523</v>
      </c>
      <c r="D152" s="14">
        <v>17046</v>
      </c>
      <c r="E152" s="13">
        <v>0.16153824284753088</v>
      </c>
      <c r="F152" s="12">
        <v>11</v>
      </c>
      <c r="G152" s="11" t="s">
        <v>44</v>
      </c>
      <c r="H152" s="10" t="s">
        <v>17</v>
      </c>
      <c r="I152" s="10" t="s">
        <v>43</v>
      </c>
      <c r="J152" s="10" t="s">
        <v>557</v>
      </c>
      <c r="K152" s="10" t="s">
        <v>418</v>
      </c>
      <c r="L152" s="17" t="s">
        <v>17</v>
      </c>
    </row>
    <row r="153" spans="1:12" s="8" customFormat="1" ht="12.75" customHeight="1" x14ac:dyDescent="0.2">
      <c r="A153" s="15">
        <v>430705</v>
      </c>
      <c r="B153" s="12" t="s">
        <v>417</v>
      </c>
      <c r="C153" s="14">
        <v>3159</v>
      </c>
      <c r="D153" s="14">
        <v>699</v>
      </c>
      <c r="E153" s="13">
        <v>0.22127255460588793</v>
      </c>
      <c r="F153" s="12">
        <v>6</v>
      </c>
      <c r="G153" s="11" t="s">
        <v>31</v>
      </c>
      <c r="H153" s="10" t="s">
        <v>17</v>
      </c>
      <c r="I153" s="10" t="s">
        <v>30</v>
      </c>
      <c r="J153" s="10" t="s">
        <v>553</v>
      </c>
      <c r="K153" s="10" t="s">
        <v>259</v>
      </c>
      <c r="L153" s="17" t="s">
        <v>17</v>
      </c>
    </row>
    <row r="154" spans="1:12" s="8" customFormat="1" ht="12.75" customHeight="1" x14ac:dyDescent="0.2">
      <c r="A154" s="15">
        <v>430720</v>
      </c>
      <c r="B154" s="12" t="s">
        <v>416</v>
      </c>
      <c r="C154" s="14">
        <v>5111</v>
      </c>
      <c r="D154" s="14">
        <v>1178</v>
      </c>
      <c r="E154" s="13">
        <v>0.23048327137546468</v>
      </c>
      <c r="F154" s="12">
        <v>11</v>
      </c>
      <c r="G154" s="11" t="s">
        <v>44</v>
      </c>
      <c r="H154" s="10" t="s">
        <v>17</v>
      </c>
      <c r="I154" s="10" t="s">
        <v>43</v>
      </c>
      <c r="J154" s="10" t="s">
        <v>557</v>
      </c>
      <c r="K154" s="10" t="s">
        <v>418</v>
      </c>
      <c r="L154" s="17" t="s">
        <v>17</v>
      </c>
    </row>
    <row r="155" spans="1:12" s="8" customFormat="1" ht="12.75" customHeight="1" x14ac:dyDescent="0.2">
      <c r="A155" s="15">
        <v>430730</v>
      </c>
      <c r="B155" s="12" t="s">
        <v>415</v>
      </c>
      <c r="C155" s="14">
        <v>7525</v>
      </c>
      <c r="D155" s="14">
        <v>1645</v>
      </c>
      <c r="E155" s="13">
        <v>0.21860465116279071</v>
      </c>
      <c r="F155" s="12">
        <v>19</v>
      </c>
      <c r="G155" s="11" t="s">
        <v>18</v>
      </c>
      <c r="H155" s="10" t="s">
        <v>17</v>
      </c>
      <c r="I155" s="10" t="s">
        <v>24</v>
      </c>
      <c r="J155" s="10" t="s">
        <v>15</v>
      </c>
      <c r="K155" s="10" t="s">
        <v>269</v>
      </c>
      <c r="L155" s="17" t="s">
        <v>17</v>
      </c>
    </row>
    <row r="156" spans="1:12" s="8" customFormat="1" ht="12.75" customHeight="1" x14ac:dyDescent="0.2">
      <c r="A156" s="15">
        <v>430740</v>
      </c>
      <c r="B156" s="12" t="s">
        <v>414</v>
      </c>
      <c r="C156" s="14">
        <v>3272</v>
      </c>
      <c r="D156" s="14">
        <v>701</v>
      </c>
      <c r="E156" s="13">
        <v>0.21424205378973105</v>
      </c>
      <c r="F156" s="12">
        <v>5</v>
      </c>
      <c r="G156" s="11" t="s">
        <v>60</v>
      </c>
      <c r="H156" s="10" t="s">
        <v>21</v>
      </c>
      <c r="I156" s="10" t="s">
        <v>59</v>
      </c>
      <c r="J156" s="10" t="s">
        <v>543</v>
      </c>
      <c r="K156" s="10" t="s">
        <v>470</v>
      </c>
      <c r="L156" s="17" t="s">
        <v>21</v>
      </c>
    </row>
    <row r="157" spans="1:12" s="8" customFormat="1" ht="12.75" customHeight="1" x14ac:dyDescent="0.2">
      <c r="A157" s="15">
        <v>430745</v>
      </c>
      <c r="B157" s="12" t="s">
        <v>413</v>
      </c>
      <c r="C157" s="14">
        <v>3279</v>
      </c>
      <c r="D157" s="14">
        <v>946</v>
      </c>
      <c r="E157" s="13">
        <v>0.28850259225373587</v>
      </c>
      <c r="F157" s="12">
        <v>19</v>
      </c>
      <c r="G157" s="11" t="s">
        <v>18</v>
      </c>
      <c r="H157" s="10" t="s">
        <v>17</v>
      </c>
      <c r="I157" s="10" t="s">
        <v>16</v>
      </c>
      <c r="J157" s="10" t="s">
        <v>15</v>
      </c>
      <c r="K157" s="10" t="s">
        <v>269</v>
      </c>
      <c r="L157" s="17" t="s">
        <v>17</v>
      </c>
    </row>
    <row r="158" spans="1:12" s="8" customFormat="1" ht="12.75" customHeight="1" x14ac:dyDescent="0.2">
      <c r="A158" s="15">
        <v>430750</v>
      </c>
      <c r="B158" s="12" t="s">
        <v>412</v>
      </c>
      <c r="C158" s="14">
        <v>15666</v>
      </c>
      <c r="D158" s="14">
        <v>3123</v>
      </c>
      <c r="E158" s="13">
        <v>0.19934890846418996</v>
      </c>
      <c r="F158" s="12">
        <v>6</v>
      </c>
      <c r="G158" s="11" t="s">
        <v>83</v>
      </c>
      <c r="H158" s="10" t="s">
        <v>17</v>
      </c>
      <c r="I158" s="10" t="s">
        <v>37</v>
      </c>
      <c r="J158" s="10" t="s">
        <v>553</v>
      </c>
      <c r="K158" s="10" t="s">
        <v>259</v>
      </c>
      <c r="L158" s="17" t="s">
        <v>17</v>
      </c>
    </row>
    <row r="159" spans="1:12" s="8" customFormat="1" ht="12.75" customHeight="1" x14ac:dyDescent="0.2">
      <c r="A159" s="15">
        <v>430755</v>
      </c>
      <c r="B159" s="12" t="s">
        <v>411</v>
      </c>
      <c r="C159" s="14">
        <v>6291</v>
      </c>
      <c r="D159" s="14">
        <v>1301</v>
      </c>
      <c r="E159" s="13">
        <v>0.20680336989349865</v>
      </c>
      <c r="F159" s="12">
        <v>11</v>
      </c>
      <c r="G159" s="11" t="s">
        <v>44</v>
      </c>
      <c r="H159" s="10" t="s">
        <v>17</v>
      </c>
      <c r="I159" s="10" t="s">
        <v>43</v>
      </c>
      <c r="J159" s="10" t="s">
        <v>557</v>
      </c>
      <c r="K159" s="10" t="s">
        <v>418</v>
      </c>
      <c r="L159" s="17" t="s">
        <v>17</v>
      </c>
    </row>
    <row r="160" spans="1:12" s="8" customFormat="1" ht="12.75" customHeight="1" x14ac:dyDescent="0.2">
      <c r="A160" s="15">
        <v>430760</v>
      </c>
      <c r="B160" s="12" t="s">
        <v>410</v>
      </c>
      <c r="C160" s="14">
        <v>49117</v>
      </c>
      <c r="D160" s="14">
        <v>6337</v>
      </c>
      <c r="E160" s="13">
        <v>0.12901846611152962</v>
      </c>
      <c r="F160" s="12">
        <v>1</v>
      </c>
      <c r="G160" s="11" t="s">
        <v>141</v>
      </c>
      <c r="H160" s="10" t="s">
        <v>4</v>
      </c>
      <c r="I160" s="10" t="s">
        <v>139</v>
      </c>
      <c r="J160" s="10" t="s">
        <v>573</v>
      </c>
      <c r="K160" s="10" t="s">
        <v>276</v>
      </c>
      <c r="L160" s="17" t="s">
        <v>4</v>
      </c>
    </row>
    <row r="161" spans="1:12" s="8" customFormat="1" ht="12.75" customHeight="1" x14ac:dyDescent="0.2">
      <c r="A161" s="15">
        <v>430770</v>
      </c>
      <c r="B161" s="12" t="s">
        <v>409</v>
      </c>
      <c r="C161" s="14">
        <v>84509</v>
      </c>
      <c r="D161" s="14">
        <v>14310</v>
      </c>
      <c r="E161" s="13">
        <v>0.16933107716337906</v>
      </c>
      <c r="F161" s="12">
        <v>1</v>
      </c>
      <c r="G161" s="11" t="s">
        <v>77</v>
      </c>
      <c r="H161" s="10" t="s">
        <v>4</v>
      </c>
      <c r="I161" s="10" t="s">
        <v>139</v>
      </c>
      <c r="J161" s="10" t="s">
        <v>571</v>
      </c>
      <c r="K161" s="10" t="s">
        <v>486</v>
      </c>
      <c r="L161" s="17" t="s">
        <v>4</v>
      </c>
    </row>
    <row r="162" spans="1:12" s="8" customFormat="1" ht="12.75" customHeight="1" x14ac:dyDescent="0.2">
      <c r="A162" s="16">
        <v>430780</v>
      </c>
      <c r="B162" s="12" t="s">
        <v>408</v>
      </c>
      <c r="C162" s="14">
        <v>34277</v>
      </c>
      <c r="D162" s="14">
        <v>6041</v>
      </c>
      <c r="E162" s="13">
        <v>0.17624062782623917</v>
      </c>
      <c r="F162" s="12">
        <v>16</v>
      </c>
      <c r="G162" s="11" t="s">
        <v>9</v>
      </c>
      <c r="H162" s="10" t="s">
        <v>8</v>
      </c>
      <c r="I162" s="10" t="s">
        <v>7</v>
      </c>
      <c r="J162" s="10" t="s">
        <v>536</v>
      </c>
      <c r="K162" s="10" t="s">
        <v>334</v>
      </c>
      <c r="L162" s="17" t="s">
        <v>8</v>
      </c>
    </row>
    <row r="163" spans="1:12" s="8" customFormat="1" ht="12.75" customHeight="1" x14ac:dyDescent="0.2">
      <c r="A163" s="15">
        <v>430781</v>
      </c>
      <c r="B163" s="12" t="s">
        <v>407</v>
      </c>
      <c r="C163" s="14">
        <v>3544</v>
      </c>
      <c r="D163" s="14">
        <v>700</v>
      </c>
      <c r="E163" s="13">
        <v>0.19751693002257337</v>
      </c>
      <c r="F163" s="12">
        <v>8</v>
      </c>
      <c r="G163" s="11" t="s">
        <v>121</v>
      </c>
      <c r="H163" s="10" t="s">
        <v>8</v>
      </c>
      <c r="I163" s="10" t="s">
        <v>49</v>
      </c>
      <c r="J163" s="10" t="s">
        <v>541</v>
      </c>
      <c r="K163" s="10" t="s">
        <v>505</v>
      </c>
      <c r="L163" s="17" t="s">
        <v>8</v>
      </c>
    </row>
    <row r="164" spans="1:12" s="8" customFormat="1" ht="12.75" customHeight="1" x14ac:dyDescent="0.2">
      <c r="A164" s="15">
        <v>430783</v>
      </c>
      <c r="B164" s="12" t="s">
        <v>406</v>
      </c>
      <c r="C164" s="14">
        <v>2752</v>
      </c>
      <c r="D164" s="14">
        <v>748</v>
      </c>
      <c r="E164" s="13">
        <v>0.27180232558139533</v>
      </c>
      <c r="F164" s="12">
        <v>12</v>
      </c>
      <c r="G164" s="11" t="s">
        <v>13</v>
      </c>
      <c r="H164" s="10" t="s">
        <v>12</v>
      </c>
      <c r="I164" s="10" t="s">
        <v>11</v>
      </c>
      <c r="J164" s="10" t="s">
        <v>566</v>
      </c>
      <c r="K164" s="10" t="s">
        <v>188</v>
      </c>
      <c r="L164" s="17" t="s">
        <v>12</v>
      </c>
    </row>
    <row r="165" spans="1:12" s="8" customFormat="1" ht="12.75" customHeight="1" x14ac:dyDescent="0.2">
      <c r="A165" s="15">
        <v>430786</v>
      </c>
      <c r="B165" s="12" t="s">
        <v>405</v>
      </c>
      <c r="C165" s="14">
        <v>2772</v>
      </c>
      <c r="D165" s="14">
        <v>743</v>
      </c>
      <c r="E165" s="13">
        <v>0.26803751803751802</v>
      </c>
      <c r="F165" s="12">
        <v>5</v>
      </c>
      <c r="G165" s="11" t="s">
        <v>22</v>
      </c>
      <c r="H165" s="10" t="s">
        <v>21</v>
      </c>
      <c r="I165" s="10" t="s">
        <v>20</v>
      </c>
      <c r="J165" s="10" t="s">
        <v>543</v>
      </c>
      <c r="K165" s="10" t="s">
        <v>470</v>
      </c>
      <c r="L165" s="17" t="s">
        <v>21</v>
      </c>
    </row>
    <row r="166" spans="1:12" s="8" customFormat="1" ht="12.75" customHeight="1" x14ac:dyDescent="0.2">
      <c r="A166" s="15">
        <v>430790</v>
      </c>
      <c r="B166" s="12" t="s">
        <v>404</v>
      </c>
      <c r="C166" s="14">
        <v>70485</v>
      </c>
      <c r="D166" s="14">
        <v>10182</v>
      </c>
      <c r="E166" s="13">
        <v>0.14445626729091296</v>
      </c>
      <c r="F166" s="12">
        <v>5</v>
      </c>
      <c r="G166" s="11" t="s">
        <v>56</v>
      </c>
      <c r="H166" s="10" t="s">
        <v>21</v>
      </c>
      <c r="I166" s="10" t="s">
        <v>20</v>
      </c>
      <c r="J166" s="10" t="s">
        <v>543</v>
      </c>
      <c r="K166" s="10" t="s">
        <v>470</v>
      </c>
      <c r="L166" s="17" t="s">
        <v>21</v>
      </c>
    </row>
    <row r="167" spans="1:12" s="8" customFormat="1" ht="12.75" customHeight="1" x14ac:dyDescent="0.2">
      <c r="A167" s="15">
        <v>430800</v>
      </c>
      <c r="B167" s="12" t="s">
        <v>403</v>
      </c>
      <c r="C167" s="14">
        <v>6705</v>
      </c>
      <c r="D167" s="14">
        <v>1566</v>
      </c>
      <c r="E167" s="13">
        <v>0.23355704697986576</v>
      </c>
      <c r="F167" s="12">
        <v>4</v>
      </c>
      <c r="G167" s="11" t="s">
        <v>28</v>
      </c>
      <c r="H167" s="10" t="s">
        <v>27</v>
      </c>
      <c r="I167" s="10" t="s">
        <v>79</v>
      </c>
      <c r="J167" s="10" t="s">
        <v>582</v>
      </c>
      <c r="K167" s="10" t="s">
        <v>196</v>
      </c>
      <c r="L167" s="17" t="s">
        <v>27</v>
      </c>
    </row>
    <row r="168" spans="1:12" s="8" customFormat="1" ht="12.75" customHeight="1" x14ac:dyDescent="0.2">
      <c r="A168" s="15">
        <v>430805</v>
      </c>
      <c r="B168" s="12" t="s">
        <v>402</v>
      </c>
      <c r="C168" s="14">
        <v>2588</v>
      </c>
      <c r="D168" s="14">
        <v>622</v>
      </c>
      <c r="E168" s="13">
        <v>0.24034003091190109</v>
      </c>
      <c r="F168" s="12">
        <v>11</v>
      </c>
      <c r="G168" s="11" t="s">
        <v>44</v>
      </c>
      <c r="H168" s="10" t="s">
        <v>17</v>
      </c>
      <c r="I168" s="10" t="s">
        <v>43</v>
      </c>
      <c r="J168" s="10" t="s">
        <v>557</v>
      </c>
      <c r="K168" s="10" t="s">
        <v>418</v>
      </c>
      <c r="L168" s="17" t="s">
        <v>17</v>
      </c>
    </row>
    <row r="169" spans="1:12" s="8" customFormat="1" ht="12.75" customHeight="1" x14ac:dyDescent="0.2">
      <c r="A169" s="16">
        <v>430807</v>
      </c>
      <c r="B169" s="12" t="s">
        <v>401</v>
      </c>
      <c r="C169" s="14">
        <v>4400</v>
      </c>
      <c r="D169" s="14">
        <v>720</v>
      </c>
      <c r="E169" s="13">
        <v>0.16363636363636364</v>
      </c>
      <c r="F169" s="12">
        <v>16</v>
      </c>
      <c r="G169" s="11" t="s">
        <v>9</v>
      </c>
      <c r="H169" s="10" t="s">
        <v>8</v>
      </c>
      <c r="I169" s="10" t="s">
        <v>7</v>
      </c>
      <c r="J169" s="10" t="s">
        <v>536</v>
      </c>
      <c r="K169" s="10" t="s">
        <v>334</v>
      </c>
      <c r="L169" s="17" t="s">
        <v>8</v>
      </c>
    </row>
    <row r="170" spans="1:12" s="8" customFormat="1" ht="12.75" customHeight="1" x14ac:dyDescent="0.2">
      <c r="A170" s="15">
        <v>430810</v>
      </c>
      <c r="B170" s="12" t="s">
        <v>400</v>
      </c>
      <c r="C170" s="14">
        <v>13914</v>
      </c>
      <c r="D170" s="14">
        <v>2476</v>
      </c>
      <c r="E170" s="13">
        <v>0.17795026591921806</v>
      </c>
      <c r="F170" s="12">
        <v>5</v>
      </c>
      <c r="G170" s="11" t="s">
        <v>56</v>
      </c>
      <c r="H170" s="10" t="s">
        <v>21</v>
      </c>
      <c r="I170" s="10" t="s">
        <v>55</v>
      </c>
      <c r="J170" s="10" t="s">
        <v>543</v>
      </c>
      <c r="K170" s="10" t="s">
        <v>470</v>
      </c>
      <c r="L170" s="17" t="s">
        <v>21</v>
      </c>
    </row>
    <row r="171" spans="1:12" s="8" customFormat="1" ht="12.75" customHeight="1" x14ac:dyDescent="0.2">
      <c r="A171" s="15">
        <v>430820</v>
      </c>
      <c r="B171" s="12" t="s">
        <v>399</v>
      </c>
      <c r="C171" s="14">
        <v>30843</v>
      </c>
      <c r="D171" s="14">
        <v>5034</v>
      </c>
      <c r="E171" s="13">
        <v>0.16321369516583989</v>
      </c>
      <c r="F171" s="12">
        <v>5</v>
      </c>
      <c r="G171" s="11" t="s">
        <v>56</v>
      </c>
      <c r="H171" s="10" t="s">
        <v>21</v>
      </c>
      <c r="I171" s="10" t="s">
        <v>20</v>
      </c>
      <c r="J171" s="10" t="s">
        <v>543</v>
      </c>
      <c r="K171" s="10" t="s">
        <v>470</v>
      </c>
      <c r="L171" s="17" t="s">
        <v>21</v>
      </c>
    </row>
    <row r="172" spans="1:12" s="8" customFormat="1" ht="12.75" customHeight="1" x14ac:dyDescent="0.2">
      <c r="A172" s="15">
        <v>430825</v>
      </c>
      <c r="B172" s="12" t="s">
        <v>398</v>
      </c>
      <c r="C172" s="14">
        <v>1845</v>
      </c>
      <c r="D172" s="14">
        <v>578</v>
      </c>
      <c r="E172" s="13">
        <v>0.31327913279132791</v>
      </c>
      <c r="F172" s="12">
        <v>11</v>
      </c>
      <c r="G172" s="11" t="s">
        <v>44</v>
      </c>
      <c r="H172" s="10" t="s">
        <v>17</v>
      </c>
      <c r="I172" s="10" t="s">
        <v>43</v>
      </c>
      <c r="J172" s="10" t="s">
        <v>557</v>
      </c>
      <c r="K172" s="10" t="s">
        <v>418</v>
      </c>
      <c r="L172" s="17" t="s">
        <v>17</v>
      </c>
    </row>
    <row r="173" spans="1:12" s="8" customFormat="1" ht="12.75" customHeight="1" x14ac:dyDescent="0.2">
      <c r="A173" s="15">
        <v>430830</v>
      </c>
      <c r="B173" s="12" t="s">
        <v>397</v>
      </c>
      <c r="C173" s="14">
        <v>10253</v>
      </c>
      <c r="D173" s="14">
        <v>1939</v>
      </c>
      <c r="E173" s="13">
        <v>0.18911538086413732</v>
      </c>
      <c r="F173" s="12">
        <v>6</v>
      </c>
      <c r="G173" s="11" t="s">
        <v>83</v>
      </c>
      <c r="H173" s="10" t="s">
        <v>17</v>
      </c>
      <c r="I173" s="10" t="s">
        <v>37</v>
      </c>
      <c r="J173" s="10" t="s">
        <v>553</v>
      </c>
      <c r="K173" s="10" t="s">
        <v>259</v>
      </c>
      <c r="L173" s="17" t="s">
        <v>17</v>
      </c>
    </row>
    <row r="174" spans="1:12" s="8" customFormat="1" ht="12.75" customHeight="1" x14ac:dyDescent="0.2">
      <c r="A174" s="15">
        <v>430840</v>
      </c>
      <c r="B174" s="12" t="s">
        <v>396</v>
      </c>
      <c r="C174" s="14">
        <v>7048</v>
      </c>
      <c r="D174" s="14">
        <v>1826</v>
      </c>
      <c r="E174" s="13">
        <v>0.25908059023836549</v>
      </c>
      <c r="F174" s="12">
        <v>4</v>
      </c>
      <c r="G174" s="11" t="s">
        <v>28</v>
      </c>
      <c r="H174" s="10" t="s">
        <v>27</v>
      </c>
      <c r="I174" s="10" t="s">
        <v>79</v>
      </c>
      <c r="J174" s="10" t="s">
        <v>582</v>
      </c>
      <c r="K174" s="10" t="s">
        <v>196</v>
      </c>
      <c r="L174" s="17" t="s">
        <v>27</v>
      </c>
    </row>
    <row r="175" spans="1:12" s="8" customFormat="1" ht="12.75" customHeight="1" x14ac:dyDescent="0.2">
      <c r="A175" s="15">
        <v>430843</v>
      </c>
      <c r="B175" s="12" t="s">
        <v>395</v>
      </c>
      <c r="C175" s="14">
        <v>2530</v>
      </c>
      <c r="D175" s="14">
        <v>803</v>
      </c>
      <c r="E175" s="13">
        <v>0.31739130434782609</v>
      </c>
      <c r="F175" s="12">
        <v>16</v>
      </c>
      <c r="G175" s="11" t="s">
        <v>46</v>
      </c>
      <c r="H175" s="10" t="s">
        <v>8</v>
      </c>
      <c r="I175" s="10" t="s">
        <v>7</v>
      </c>
      <c r="J175" s="10" t="s">
        <v>536</v>
      </c>
      <c r="K175" s="10" t="s">
        <v>334</v>
      </c>
      <c r="L175" s="17" t="s">
        <v>8</v>
      </c>
    </row>
    <row r="176" spans="1:12" s="8" customFormat="1" ht="12.75" customHeight="1" x14ac:dyDescent="0.2">
      <c r="A176" s="15">
        <v>430845</v>
      </c>
      <c r="B176" s="12" t="s">
        <v>394</v>
      </c>
      <c r="C176" s="14">
        <v>4591</v>
      </c>
      <c r="D176" s="14">
        <v>849</v>
      </c>
      <c r="E176" s="13">
        <v>0.18492703114789807</v>
      </c>
      <c r="F176" s="12">
        <v>9</v>
      </c>
      <c r="G176" s="11" t="s">
        <v>80</v>
      </c>
      <c r="H176" s="10" t="s">
        <v>12</v>
      </c>
      <c r="I176" s="10" t="s">
        <v>116</v>
      </c>
      <c r="J176" s="10" t="s">
        <v>564</v>
      </c>
      <c r="K176" s="10" t="s">
        <v>441</v>
      </c>
      <c r="L176" s="17" t="s">
        <v>12</v>
      </c>
    </row>
    <row r="177" spans="1:12" s="8" customFormat="1" ht="12.75" customHeight="1" x14ac:dyDescent="0.2">
      <c r="A177" s="15">
        <v>430850</v>
      </c>
      <c r="B177" s="12" t="s">
        <v>393</v>
      </c>
      <c r="C177" s="14">
        <v>32360</v>
      </c>
      <c r="D177" s="14">
        <v>5451</v>
      </c>
      <c r="E177" s="13">
        <v>0.1684487021013597</v>
      </c>
      <c r="F177" s="12">
        <v>19</v>
      </c>
      <c r="G177" s="11" t="s">
        <v>18</v>
      </c>
      <c r="H177" s="10" t="s">
        <v>17</v>
      </c>
      <c r="I177" s="10" t="s">
        <v>24</v>
      </c>
      <c r="J177" s="10" t="s">
        <v>15</v>
      </c>
      <c r="K177" s="10" t="s">
        <v>269</v>
      </c>
      <c r="L177" s="17" t="s">
        <v>17</v>
      </c>
    </row>
    <row r="178" spans="1:12" s="8" customFormat="1" ht="12.75" customHeight="1" x14ac:dyDescent="0.2">
      <c r="A178" s="15">
        <v>430860</v>
      </c>
      <c r="B178" s="12" t="s">
        <v>392</v>
      </c>
      <c r="C178" s="14">
        <v>35067</v>
      </c>
      <c r="D178" s="14">
        <v>6165</v>
      </c>
      <c r="E178" s="13">
        <v>0.17580631362819746</v>
      </c>
      <c r="F178" s="12">
        <v>5</v>
      </c>
      <c r="G178" s="11" t="s">
        <v>22</v>
      </c>
      <c r="H178" s="10" t="s">
        <v>21</v>
      </c>
      <c r="I178" s="10" t="s">
        <v>20</v>
      </c>
      <c r="J178" s="10" t="s">
        <v>543</v>
      </c>
      <c r="K178" s="10" t="s">
        <v>470</v>
      </c>
      <c r="L178" s="17" t="s">
        <v>21</v>
      </c>
    </row>
    <row r="179" spans="1:12" s="8" customFormat="1" ht="12.75" customHeight="1" x14ac:dyDescent="0.2">
      <c r="A179" s="15">
        <v>430865</v>
      </c>
      <c r="B179" s="12" t="s">
        <v>391</v>
      </c>
      <c r="C179" s="14">
        <v>2940</v>
      </c>
      <c r="D179" s="14">
        <v>669</v>
      </c>
      <c r="E179" s="13">
        <v>0.22755102040816327</v>
      </c>
      <c r="F179" s="12">
        <v>12</v>
      </c>
      <c r="G179" s="11" t="s">
        <v>13</v>
      </c>
      <c r="H179" s="10" t="s">
        <v>12</v>
      </c>
      <c r="I179" s="10" t="s">
        <v>11</v>
      </c>
      <c r="J179" s="10" t="s">
        <v>566</v>
      </c>
      <c r="K179" s="10" t="s">
        <v>188</v>
      </c>
      <c r="L179" s="17" t="s">
        <v>12</v>
      </c>
    </row>
    <row r="180" spans="1:12" s="8" customFormat="1" ht="12.75" customHeight="1" x14ac:dyDescent="0.2">
      <c r="A180" s="15">
        <v>430870</v>
      </c>
      <c r="B180" s="12" t="s">
        <v>390</v>
      </c>
      <c r="C180" s="14">
        <v>5716</v>
      </c>
      <c r="D180" s="14">
        <v>1496</v>
      </c>
      <c r="E180" s="13">
        <v>0.26172148355493352</v>
      </c>
      <c r="F180" s="12">
        <v>11</v>
      </c>
      <c r="G180" s="11" t="s">
        <v>44</v>
      </c>
      <c r="H180" s="10" t="s">
        <v>17</v>
      </c>
      <c r="I180" s="10" t="s">
        <v>43</v>
      </c>
      <c r="J180" s="10" t="s">
        <v>557</v>
      </c>
      <c r="K180" s="10" t="s">
        <v>418</v>
      </c>
      <c r="L180" s="17" t="s">
        <v>17</v>
      </c>
    </row>
    <row r="181" spans="1:12" s="8" customFormat="1" ht="12.75" customHeight="1" x14ac:dyDescent="0.2">
      <c r="A181" s="15">
        <v>430880</v>
      </c>
      <c r="B181" s="12" t="s">
        <v>389</v>
      </c>
      <c r="C181" s="14">
        <v>8424</v>
      </c>
      <c r="D181" s="14">
        <v>2028</v>
      </c>
      <c r="E181" s="13">
        <v>0.24074074074074073</v>
      </c>
      <c r="F181" s="12">
        <v>2</v>
      </c>
      <c r="G181" s="11" t="s">
        <v>114</v>
      </c>
      <c r="H181" s="10" t="s">
        <v>4</v>
      </c>
      <c r="I181" s="10" t="s">
        <v>49</v>
      </c>
      <c r="J181" s="10" t="s">
        <v>726</v>
      </c>
      <c r="K181" s="10" t="s">
        <v>379</v>
      </c>
      <c r="L181" s="17" t="s">
        <v>4</v>
      </c>
    </row>
    <row r="182" spans="1:12" s="8" customFormat="1" ht="12.75" customHeight="1" x14ac:dyDescent="0.2">
      <c r="A182" s="15">
        <v>430885</v>
      </c>
      <c r="B182" s="12" t="s">
        <v>388</v>
      </c>
      <c r="C182" s="14">
        <v>1927</v>
      </c>
      <c r="D182" s="14">
        <v>401</v>
      </c>
      <c r="E182" s="13">
        <v>0.20809548521017124</v>
      </c>
      <c r="F182" s="12">
        <v>6</v>
      </c>
      <c r="G182" s="11" t="s">
        <v>31</v>
      </c>
      <c r="H182" s="10" t="s">
        <v>17</v>
      </c>
      <c r="I182" s="10" t="s">
        <v>30</v>
      </c>
      <c r="J182" s="10" t="s">
        <v>553</v>
      </c>
      <c r="K182" s="10" t="s">
        <v>259</v>
      </c>
      <c r="L182" s="17" t="s">
        <v>17</v>
      </c>
    </row>
    <row r="183" spans="1:12" s="8" customFormat="1" ht="12.75" customHeight="1" x14ac:dyDescent="0.2">
      <c r="A183" s="15">
        <v>430890</v>
      </c>
      <c r="B183" s="12" t="s">
        <v>387</v>
      </c>
      <c r="C183" s="14">
        <v>17340</v>
      </c>
      <c r="D183" s="14">
        <v>3524</v>
      </c>
      <c r="E183" s="13">
        <v>0.20322952710495962</v>
      </c>
      <c r="F183" s="12">
        <v>11</v>
      </c>
      <c r="G183" s="11" t="s">
        <v>44</v>
      </c>
      <c r="H183" s="10" t="s">
        <v>17</v>
      </c>
      <c r="I183" s="10" t="s">
        <v>43</v>
      </c>
      <c r="J183" s="10" t="s">
        <v>557</v>
      </c>
      <c r="K183" s="10" t="s">
        <v>418</v>
      </c>
      <c r="L183" s="17" t="s">
        <v>17</v>
      </c>
    </row>
    <row r="184" spans="1:12" s="8" customFormat="1" ht="12.75" customHeight="1" x14ac:dyDescent="0.2">
      <c r="A184" s="15">
        <v>430900</v>
      </c>
      <c r="B184" s="12" t="s">
        <v>386</v>
      </c>
      <c r="C184" s="14">
        <v>16206</v>
      </c>
      <c r="D184" s="14">
        <v>3714</v>
      </c>
      <c r="E184" s="13">
        <v>0.22917437985931136</v>
      </c>
      <c r="F184" s="12">
        <v>14</v>
      </c>
      <c r="G184" s="11" t="s">
        <v>75</v>
      </c>
      <c r="H184" s="10" t="s">
        <v>12</v>
      </c>
      <c r="I184" s="10" t="s">
        <v>11</v>
      </c>
      <c r="J184" s="10" t="s">
        <v>560</v>
      </c>
      <c r="K184" s="10" t="s">
        <v>194</v>
      </c>
      <c r="L184" s="17" t="s">
        <v>12</v>
      </c>
    </row>
    <row r="185" spans="1:12" s="8" customFormat="1" ht="12.75" customHeight="1" x14ac:dyDescent="0.2">
      <c r="A185" s="15">
        <v>430905</v>
      </c>
      <c r="B185" s="12" t="s">
        <v>385</v>
      </c>
      <c r="C185" s="14">
        <v>7839</v>
      </c>
      <c r="D185" s="14">
        <v>1551</v>
      </c>
      <c r="E185" s="13">
        <v>0.19785686949866055</v>
      </c>
      <c r="F185" s="12">
        <v>2</v>
      </c>
      <c r="G185" s="11" t="s">
        <v>41</v>
      </c>
      <c r="H185" s="10" t="s">
        <v>4</v>
      </c>
      <c r="I185" s="10" t="s">
        <v>40</v>
      </c>
      <c r="J185" s="10" t="s">
        <v>727</v>
      </c>
      <c r="K185" s="10" t="s">
        <v>236</v>
      </c>
      <c r="L185" s="17" t="s">
        <v>4</v>
      </c>
    </row>
    <row r="186" spans="1:12" s="8" customFormat="1" ht="12.75" customHeight="1" x14ac:dyDescent="0.2">
      <c r="A186" s="15">
        <v>430910</v>
      </c>
      <c r="B186" s="12" t="s">
        <v>384</v>
      </c>
      <c r="C186" s="14">
        <v>37848</v>
      </c>
      <c r="D186" s="14">
        <v>5551</v>
      </c>
      <c r="E186" s="13">
        <v>0.14666560980765167</v>
      </c>
      <c r="F186" s="12">
        <v>5</v>
      </c>
      <c r="G186" s="11" t="s">
        <v>250</v>
      </c>
      <c r="H186" s="10" t="s">
        <v>21</v>
      </c>
      <c r="I186" s="10" t="s">
        <v>176</v>
      </c>
      <c r="J186" s="10" t="s">
        <v>543</v>
      </c>
      <c r="K186" s="10" t="s">
        <v>470</v>
      </c>
      <c r="L186" s="17" t="s">
        <v>21</v>
      </c>
    </row>
    <row r="187" spans="1:12" s="8" customFormat="1" ht="12.75" customHeight="1" x14ac:dyDescent="0.2">
      <c r="A187" s="15">
        <v>430912</v>
      </c>
      <c r="B187" s="12" t="s">
        <v>383</v>
      </c>
      <c r="C187" s="14">
        <v>2467</v>
      </c>
      <c r="D187" s="14">
        <v>535</v>
      </c>
      <c r="E187" s="13">
        <v>0.21686258613700851</v>
      </c>
      <c r="F187" s="12">
        <v>15</v>
      </c>
      <c r="G187" s="11" t="s">
        <v>87</v>
      </c>
      <c r="H187" s="10" t="s">
        <v>17</v>
      </c>
      <c r="I187" s="10" t="s">
        <v>24</v>
      </c>
      <c r="J187" s="10" t="s">
        <v>15</v>
      </c>
      <c r="K187" s="10" t="s">
        <v>269</v>
      </c>
      <c r="L187" s="17" t="s">
        <v>17</v>
      </c>
    </row>
    <row r="188" spans="1:12" s="8" customFormat="1" ht="12.75" customHeight="1" x14ac:dyDescent="0.2">
      <c r="A188" s="15">
        <v>430915</v>
      </c>
      <c r="B188" s="12" t="s">
        <v>382</v>
      </c>
      <c r="C188" s="14">
        <v>4019</v>
      </c>
      <c r="D188" s="14">
        <v>580</v>
      </c>
      <c r="E188" s="13">
        <v>0.14431450609604379</v>
      </c>
      <c r="F188" s="12">
        <v>13</v>
      </c>
      <c r="G188" s="11" t="s">
        <v>50</v>
      </c>
      <c r="H188" s="10" t="s">
        <v>8</v>
      </c>
      <c r="I188" s="10" t="s">
        <v>37</v>
      </c>
      <c r="J188" s="10" t="s">
        <v>539</v>
      </c>
      <c r="K188" s="10" t="s">
        <v>198</v>
      </c>
      <c r="L188" s="17" t="s">
        <v>8</v>
      </c>
    </row>
    <row r="189" spans="1:12" s="8" customFormat="1" ht="12.75" customHeight="1" x14ac:dyDescent="0.2">
      <c r="A189" s="15">
        <v>430920</v>
      </c>
      <c r="B189" s="12" t="s">
        <v>381</v>
      </c>
      <c r="C189" s="14">
        <v>277273</v>
      </c>
      <c r="D189" s="14">
        <v>41240</v>
      </c>
      <c r="E189" s="13">
        <v>0.14873427993349514</v>
      </c>
      <c r="F189" s="12">
        <v>2</v>
      </c>
      <c r="G189" s="11" t="s">
        <v>41</v>
      </c>
      <c r="H189" s="10" t="s">
        <v>4</v>
      </c>
      <c r="I189" s="10" t="s">
        <v>40</v>
      </c>
      <c r="J189" s="10" t="s">
        <v>727</v>
      </c>
      <c r="K189" s="10" t="s">
        <v>236</v>
      </c>
      <c r="L189" s="17" t="s">
        <v>4</v>
      </c>
    </row>
    <row r="190" spans="1:12" s="8" customFormat="1" ht="12.75" customHeight="1" x14ac:dyDescent="0.2">
      <c r="A190" s="15">
        <v>430925</v>
      </c>
      <c r="B190" s="12" t="s">
        <v>380</v>
      </c>
      <c r="C190" s="14">
        <v>1600</v>
      </c>
      <c r="D190" s="14">
        <v>493</v>
      </c>
      <c r="E190" s="13">
        <v>0.30812499999999998</v>
      </c>
      <c r="F190" s="12">
        <v>5</v>
      </c>
      <c r="G190" s="11" t="s">
        <v>22</v>
      </c>
      <c r="H190" s="10" t="s">
        <v>21</v>
      </c>
      <c r="I190" s="10" t="s">
        <v>20</v>
      </c>
      <c r="J190" s="10" t="s">
        <v>543</v>
      </c>
      <c r="K190" s="10" t="s">
        <v>470</v>
      </c>
      <c r="L190" s="17" t="s">
        <v>21</v>
      </c>
    </row>
    <row r="191" spans="1:12" s="8" customFormat="1" ht="12.75" customHeight="1" x14ac:dyDescent="0.2">
      <c r="A191" s="15">
        <v>430930</v>
      </c>
      <c r="B191" s="12" t="s">
        <v>379</v>
      </c>
      <c r="C191" s="14">
        <v>100677</v>
      </c>
      <c r="D191" s="14">
        <v>15867</v>
      </c>
      <c r="E191" s="13">
        <v>0.15760302750379929</v>
      </c>
      <c r="F191" s="12">
        <v>2</v>
      </c>
      <c r="G191" s="11" t="s">
        <v>114</v>
      </c>
      <c r="H191" s="10" t="s">
        <v>4</v>
      </c>
      <c r="I191" s="10" t="s">
        <v>40</v>
      </c>
      <c r="J191" s="10" t="s">
        <v>726</v>
      </c>
      <c r="K191" s="10" t="s">
        <v>379</v>
      </c>
      <c r="L191" s="17" t="s">
        <v>4</v>
      </c>
    </row>
    <row r="192" spans="1:12" s="8" customFormat="1" ht="12.75" customHeight="1" x14ac:dyDescent="0.2">
      <c r="A192" s="15">
        <v>430940</v>
      </c>
      <c r="B192" s="12" t="s">
        <v>378</v>
      </c>
      <c r="C192" s="14">
        <v>26121</v>
      </c>
      <c r="D192" s="14">
        <v>4474</v>
      </c>
      <c r="E192" s="13">
        <v>0.17127981317713717</v>
      </c>
      <c r="F192" s="12">
        <v>5</v>
      </c>
      <c r="G192" s="11" t="s">
        <v>22</v>
      </c>
      <c r="H192" s="10" t="s">
        <v>21</v>
      </c>
      <c r="I192" s="10" t="s">
        <v>20</v>
      </c>
      <c r="J192" s="10" t="s">
        <v>543</v>
      </c>
      <c r="K192" s="10" t="s">
        <v>470</v>
      </c>
      <c r="L192" s="17" t="s">
        <v>21</v>
      </c>
    </row>
    <row r="193" spans="1:12" s="8" customFormat="1" ht="12.75" customHeight="1" x14ac:dyDescent="0.2">
      <c r="A193" s="15">
        <v>430950</v>
      </c>
      <c r="B193" s="12" t="s">
        <v>377</v>
      </c>
      <c r="C193" s="14">
        <v>8044</v>
      </c>
      <c r="D193" s="14">
        <v>1876</v>
      </c>
      <c r="E193" s="13">
        <v>0.23321730482347092</v>
      </c>
      <c r="F193" s="12">
        <v>12</v>
      </c>
      <c r="G193" s="11" t="s">
        <v>13</v>
      </c>
      <c r="H193" s="10" t="s">
        <v>12</v>
      </c>
      <c r="I193" s="10" t="s">
        <v>11</v>
      </c>
      <c r="J193" s="10" t="s">
        <v>566</v>
      </c>
      <c r="K193" s="10" t="s">
        <v>188</v>
      </c>
      <c r="L193" s="17" t="s">
        <v>12</v>
      </c>
    </row>
    <row r="194" spans="1:12" s="8" customFormat="1" ht="12.75" customHeight="1" x14ac:dyDescent="0.2">
      <c r="A194" s="15">
        <v>430955</v>
      </c>
      <c r="B194" s="12" t="s">
        <v>376</v>
      </c>
      <c r="C194" s="14">
        <v>4922</v>
      </c>
      <c r="D194" s="14">
        <v>904</v>
      </c>
      <c r="E194" s="13">
        <v>0.18366517675741567</v>
      </c>
      <c r="F194" s="12">
        <v>1</v>
      </c>
      <c r="G194" s="11" t="s">
        <v>77</v>
      </c>
      <c r="H194" s="10" t="s">
        <v>4</v>
      </c>
      <c r="I194" s="10" t="s">
        <v>55</v>
      </c>
      <c r="J194" s="10" t="s">
        <v>571</v>
      </c>
      <c r="K194" s="10" t="s">
        <v>486</v>
      </c>
      <c r="L194" s="17" t="s">
        <v>4</v>
      </c>
    </row>
    <row r="195" spans="1:12" s="8" customFormat="1" ht="12.75" customHeight="1" x14ac:dyDescent="0.2">
      <c r="A195" s="15">
        <v>430710</v>
      </c>
      <c r="B195" s="12" t="s">
        <v>375</v>
      </c>
      <c r="C195" s="14">
        <v>6647</v>
      </c>
      <c r="D195" s="14">
        <v>1499</v>
      </c>
      <c r="E195" s="13">
        <v>0.22551527004663757</v>
      </c>
      <c r="F195" s="12">
        <v>3</v>
      </c>
      <c r="G195" s="11" t="s">
        <v>72</v>
      </c>
      <c r="H195" s="10" t="s">
        <v>71</v>
      </c>
      <c r="I195" s="10" t="s">
        <v>70</v>
      </c>
      <c r="J195" s="10" t="s">
        <v>550</v>
      </c>
      <c r="K195" s="10" t="s">
        <v>252</v>
      </c>
      <c r="L195" s="17" t="s">
        <v>71</v>
      </c>
    </row>
    <row r="196" spans="1:12" s="8" customFormat="1" ht="12.75" customHeight="1" x14ac:dyDescent="0.2">
      <c r="A196" s="15">
        <v>430957</v>
      </c>
      <c r="B196" s="12" t="s">
        <v>374</v>
      </c>
      <c r="C196" s="14">
        <v>2903</v>
      </c>
      <c r="D196" s="14">
        <v>492</v>
      </c>
      <c r="E196" s="13">
        <v>0.16947984843265587</v>
      </c>
      <c r="F196" s="12">
        <v>13</v>
      </c>
      <c r="G196" s="11" t="s">
        <v>50</v>
      </c>
      <c r="H196" s="10" t="s">
        <v>8</v>
      </c>
      <c r="I196" s="10" t="s">
        <v>49</v>
      </c>
      <c r="J196" s="10" t="s">
        <v>539</v>
      </c>
      <c r="K196" s="10" t="s">
        <v>198</v>
      </c>
      <c r="L196" s="17" t="s">
        <v>8</v>
      </c>
    </row>
    <row r="197" spans="1:12" s="8" customFormat="1" ht="12.75" customHeight="1" x14ac:dyDescent="0.2">
      <c r="A197" s="15">
        <v>430960</v>
      </c>
      <c r="B197" s="12" t="s">
        <v>373</v>
      </c>
      <c r="C197" s="14">
        <v>19681</v>
      </c>
      <c r="D197" s="14">
        <v>3752</v>
      </c>
      <c r="E197" s="13">
        <v>0.19064071947563641</v>
      </c>
      <c r="F197" s="12">
        <v>14</v>
      </c>
      <c r="G197" s="11" t="s">
        <v>75</v>
      </c>
      <c r="H197" s="10" t="s">
        <v>12</v>
      </c>
      <c r="I197" s="10" t="s">
        <v>74</v>
      </c>
      <c r="J197" s="10" t="s">
        <v>560</v>
      </c>
      <c r="K197" s="10" t="s">
        <v>194</v>
      </c>
      <c r="L197" s="17" t="s">
        <v>12</v>
      </c>
    </row>
    <row r="198" spans="1:12" s="8" customFormat="1" ht="12.75" customHeight="1" x14ac:dyDescent="0.2">
      <c r="A198" s="15">
        <v>430965</v>
      </c>
      <c r="B198" s="12" t="s">
        <v>372</v>
      </c>
      <c r="C198" s="14">
        <v>6112</v>
      </c>
      <c r="D198" s="14">
        <v>977</v>
      </c>
      <c r="E198" s="13">
        <v>0.15984947643979058</v>
      </c>
      <c r="F198" s="12">
        <v>7</v>
      </c>
      <c r="G198" s="11" t="s">
        <v>331</v>
      </c>
      <c r="H198" s="10" t="s">
        <v>71</v>
      </c>
      <c r="I198" s="10" t="s">
        <v>330</v>
      </c>
      <c r="J198" s="10" t="s">
        <v>548</v>
      </c>
      <c r="K198" s="10" t="s">
        <v>537</v>
      </c>
      <c r="L198" s="17" t="s">
        <v>71</v>
      </c>
    </row>
    <row r="199" spans="1:12" s="8" customFormat="1" ht="12.75" customHeight="1" x14ac:dyDescent="0.2">
      <c r="A199" s="15">
        <v>430970</v>
      </c>
      <c r="B199" s="12" t="s">
        <v>371</v>
      </c>
      <c r="C199" s="14">
        <v>4968</v>
      </c>
      <c r="D199" s="14">
        <v>1260</v>
      </c>
      <c r="E199" s="13">
        <v>0.25362318840579712</v>
      </c>
      <c r="F199" s="12">
        <v>17</v>
      </c>
      <c r="G199" s="11" t="s">
        <v>135</v>
      </c>
      <c r="H199" s="10" t="s">
        <v>12</v>
      </c>
      <c r="I199" s="10" t="s">
        <v>16</v>
      </c>
      <c r="J199" s="10" t="s">
        <v>562</v>
      </c>
      <c r="K199" s="10" t="s">
        <v>364</v>
      </c>
      <c r="L199" s="17" t="s">
        <v>12</v>
      </c>
    </row>
    <row r="200" spans="1:12" s="8" customFormat="1" ht="12.75" customHeight="1" x14ac:dyDescent="0.2">
      <c r="A200" s="15">
        <v>430975</v>
      </c>
      <c r="B200" s="12" t="s">
        <v>370</v>
      </c>
      <c r="C200" s="14">
        <v>4327</v>
      </c>
      <c r="D200" s="14">
        <v>794</v>
      </c>
      <c r="E200" s="13">
        <v>0.18349896001848856</v>
      </c>
      <c r="F200" s="12">
        <v>8</v>
      </c>
      <c r="G200" s="11" t="s">
        <v>121</v>
      </c>
      <c r="H200" s="10" t="s">
        <v>8</v>
      </c>
      <c r="I200" s="10" t="s">
        <v>49</v>
      </c>
      <c r="J200" s="10" t="s">
        <v>541</v>
      </c>
      <c r="K200" s="10" t="s">
        <v>505</v>
      </c>
      <c r="L200" s="17" t="s">
        <v>8</v>
      </c>
    </row>
    <row r="201" spans="1:12" s="8" customFormat="1" ht="12.75" customHeight="1" x14ac:dyDescent="0.2">
      <c r="A201" s="15">
        <v>430980</v>
      </c>
      <c r="B201" s="12" t="s">
        <v>369</v>
      </c>
      <c r="C201" s="14">
        <v>4809</v>
      </c>
      <c r="D201" s="14">
        <v>1282</v>
      </c>
      <c r="E201" s="13">
        <v>0.26658348929091286</v>
      </c>
      <c r="F201" s="12">
        <v>6</v>
      </c>
      <c r="G201" s="11" t="s">
        <v>34</v>
      </c>
      <c r="H201" s="10" t="s">
        <v>17</v>
      </c>
      <c r="I201" s="10" t="s">
        <v>33</v>
      </c>
      <c r="J201" s="10" t="s">
        <v>553</v>
      </c>
      <c r="K201" s="10" t="s">
        <v>259</v>
      </c>
      <c r="L201" s="17" t="s">
        <v>17</v>
      </c>
    </row>
    <row r="202" spans="1:12" s="8" customFormat="1" ht="12.75" customHeight="1" x14ac:dyDescent="0.2">
      <c r="A202" s="15">
        <v>430990</v>
      </c>
      <c r="B202" s="12" t="s">
        <v>368</v>
      </c>
      <c r="C202" s="14">
        <v>8298</v>
      </c>
      <c r="D202" s="14">
        <v>1682</v>
      </c>
      <c r="E202" s="13">
        <v>0.20269944564955411</v>
      </c>
      <c r="F202" s="12">
        <v>6</v>
      </c>
      <c r="G202" s="11" t="s">
        <v>34</v>
      </c>
      <c r="H202" s="10" t="s">
        <v>17</v>
      </c>
      <c r="I202" s="10" t="s">
        <v>33</v>
      </c>
      <c r="J202" s="10" t="s">
        <v>553</v>
      </c>
      <c r="K202" s="10" t="s">
        <v>259</v>
      </c>
      <c r="L202" s="17" t="s">
        <v>17</v>
      </c>
    </row>
    <row r="203" spans="1:12" s="8" customFormat="1" ht="12.75" customHeight="1" x14ac:dyDescent="0.2">
      <c r="A203" s="15">
        <v>430995</v>
      </c>
      <c r="B203" s="12" t="s">
        <v>367</v>
      </c>
      <c r="C203" s="14">
        <v>3968</v>
      </c>
      <c r="D203" s="14">
        <v>894</v>
      </c>
      <c r="E203" s="13">
        <v>0.22530241935483872</v>
      </c>
      <c r="F203" s="12">
        <v>6</v>
      </c>
      <c r="G203" s="11" t="s">
        <v>83</v>
      </c>
      <c r="H203" s="10" t="s">
        <v>17</v>
      </c>
      <c r="I203" s="10" t="s">
        <v>37</v>
      </c>
      <c r="J203" s="10" t="s">
        <v>553</v>
      </c>
      <c r="K203" s="10" t="s">
        <v>259</v>
      </c>
      <c r="L203" s="17" t="s">
        <v>17</v>
      </c>
    </row>
    <row r="204" spans="1:12" s="8" customFormat="1" ht="12.75" customHeight="1" x14ac:dyDescent="0.2">
      <c r="A204" s="15">
        <v>431000</v>
      </c>
      <c r="B204" s="12" t="s">
        <v>366</v>
      </c>
      <c r="C204" s="14">
        <v>21257</v>
      </c>
      <c r="D204" s="14">
        <v>4181</v>
      </c>
      <c r="E204" s="13">
        <v>0.19668814978595286</v>
      </c>
      <c r="F204" s="12">
        <v>9</v>
      </c>
      <c r="G204" s="11" t="s">
        <v>80</v>
      </c>
      <c r="H204" s="10" t="s">
        <v>12</v>
      </c>
      <c r="I204" s="10" t="s">
        <v>116</v>
      </c>
      <c r="J204" s="10" t="s">
        <v>564</v>
      </c>
      <c r="K204" s="10" t="s">
        <v>441</v>
      </c>
      <c r="L204" s="17" t="s">
        <v>12</v>
      </c>
    </row>
    <row r="205" spans="1:12" s="8" customFormat="1" ht="12.75" customHeight="1" x14ac:dyDescent="0.2">
      <c r="A205" s="15">
        <v>431010</v>
      </c>
      <c r="B205" s="12" t="s">
        <v>365</v>
      </c>
      <c r="C205" s="14">
        <v>34909</v>
      </c>
      <c r="D205" s="14">
        <v>4285</v>
      </c>
      <c r="E205" s="13">
        <v>0.12274771548884242</v>
      </c>
      <c r="F205" s="12">
        <v>1</v>
      </c>
      <c r="G205" s="11" t="s">
        <v>95</v>
      </c>
      <c r="H205" s="10" t="s">
        <v>4</v>
      </c>
      <c r="I205" s="10" t="s">
        <v>94</v>
      </c>
      <c r="J205" s="10" t="s">
        <v>575</v>
      </c>
      <c r="K205" s="10" t="s">
        <v>112</v>
      </c>
      <c r="L205" s="17" t="s">
        <v>4</v>
      </c>
    </row>
    <row r="206" spans="1:12" s="8" customFormat="1" ht="12.75" customHeight="1" x14ac:dyDescent="0.2">
      <c r="A206" s="15">
        <v>431020</v>
      </c>
      <c r="B206" s="12" t="s">
        <v>364</v>
      </c>
      <c r="C206" s="14">
        <v>88467</v>
      </c>
      <c r="D206" s="14">
        <v>15809</v>
      </c>
      <c r="E206" s="13">
        <v>0.17869940203691773</v>
      </c>
      <c r="F206" s="12">
        <v>17</v>
      </c>
      <c r="G206" s="11" t="s">
        <v>135</v>
      </c>
      <c r="H206" s="10" t="s">
        <v>12</v>
      </c>
      <c r="I206" s="10" t="s">
        <v>253</v>
      </c>
      <c r="J206" s="10" t="s">
        <v>562</v>
      </c>
      <c r="K206" s="10" t="s">
        <v>364</v>
      </c>
      <c r="L206" s="17" t="s">
        <v>12</v>
      </c>
    </row>
    <row r="207" spans="1:12" s="8" customFormat="1" ht="12.75" customHeight="1" x14ac:dyDescent="0.2">
      <c r="A207" s="15">
        <v>431030</v>
      </c>
      <c r="B207" s="12" t="s">
        <v>363</v>
      </c>
      <c r="C207" s="14">
        <v>4264</v>
      </c>
      <c r="D207" s="14">
        <v>1002</v>
      </c>
      <c r="E207" s="13">
        <v>0.23499061913696059</v>
      </c>
      <c r="F207" s="12">
        <v>16</v>
      </c>
      <c r="G207" s="11" t="s">
        <v>46</v>
      </c>
      <c r="H207" s="10" t="s">
        <v>8</v>
      </c>
      <c r="I207" s="10" t="s">
        <v>7</v>
      </c>
      <c r="J207" s="10" t="s">
        <v>536</v>
      </c>
      <c r="K207" s="10" t="s">
        <v>334</v>
      </c>
      <c r="L207" s="17" t="s">
        <v>8</v>
      </c>
    </row>
    <row r="208" spans="1:12" s="8" customFormat="1" ht="12.75" customHeight="1" x14ac:dyDescent="0.2">
      <c r="A208" s="15">
        <v>431033</v>
      </c>
      <c r="B208" s="12" t="s">
        <v>362</v>
      </c>
      <c r="C208" s="14">
        <v>23050</v>
      </c>
      <c r="D208" s="14">
        <v>4486</v>
      </c>
      <c r="E208" s="13">
        <v>0.19462039045553145</v>
      </c>
      <c r="F208" s="12">
        <v>18</v>
      </c>
      <c r="G208" s="11" t="s">
        <v>100</v>
      </c>
      <c r="H208" s="10" t="s">
        <v>4</v>
      </c>
      <c r="I208" s="10" t="s">
        <v>3</v>
      </c>
      <c r="J208" s="10" t="s">
        <v>577</v>
      </c>
      <c r="K208" s="10" t="s">
        <v>483</v>
      </c>
      <c r="L208" s="17" t="s">
        <v>4</v>
      </c>
    </row>
    <row r="209" spans="1:12" s="8" customFormat="1" ht="12.75" customHeight="1" x14ac:dyDescent="0.2">
      <c r="A209" s="16">
        <v>431036</v>
      </c>
      <c r="B209" s="12" t="s">
        <v>361</v>
      </c>
      <c r="C209" s="14">
        <v>3317</v>
      </c>
      <c r="D209" s="14">
        <v>931</v>
      </c>
      <c r="E209" s="13">
        <v>0.28067530901416943</v>
      </c>
      <c r="F209" s="12">
        <v>16</v>
      </c>
      <c r="G209" s="11" t="s">
        <v>9</v>
      </c>
      <c r="H209" s="10" t="s">
        <v>8</v>
      </c>
      <c r="I209" s="10" t="s">
        <v>7</v>
      </c>
      <c r="J209" s="10" t="s">
        <v>536</v>
      </c>
      <c r="K209" s="10" t="s">
        <v>334</v>
      </c>
      <c r="L209" s="17" t="s">
        <v>8</v>
      </c>
    </row>
    <row r="210" spans="1:12" s="8" customFormat="1" ht="12.75" customHeight="1" x14ac:dyDescent="0.2">
      <c r="A210" s="15">
        <v>431040</v>
      </c>
      <c r="B210" s="12" t="s">
        <v>360</v>
      </c>
      <c r="C210" s="14">
        <v>6918</v>
      </c>
      <c r="D210" s="14">
        <v>1658</v>
      </c>
      <c r="E210" s="13">
        <v>0.23966464296039316</v>
      </c>
      <c r="F210" s="12">
        <v>14</v>
      </c>
      <c r="G210" s="11" t="s">
        <v>75</v>
      </c>
      <c r="H210" s="10" t="s">
        <v>12</v>
      </c>
      <c r="I210" s="10" t="s">
        <v>74</v>
      </c>
      <c r="J210" s="10" t="s">
        <v>560</v>
      </c>
      <c r="K210" s="10" t="s">
        <v>194</v>
      </c>
      <c r="L210" s="17" t="s">
        <v>12</v>
      </c>
    </row>
    <row r="211" spans="1:12" s="8" customFormat="1" ht="12.75" customHeight="1" x14ac:dyDescent="0.2">
      <c r="A211" s="15">
        <v>431041</v>
      </c>
      <c r="B211" s="12" t="s">
        <v>359</v>
      </c>
      <c r="C211" s="14">
        <v>2246</v>
      </c>
      <c r="D211" s="14">
        <v>498</v>
      </c>
      <c r="E211" s="13">
        <v>0.22172751558325912</v>
      </c>
      <c r="F211" s="12">
        <v>17</v>
      </c>
      <c r="G211" s="11" t="s">
        <v>135</v>
      </c>
      <c r="H211" s="10" t="s">
        <v>12</v>
      </c>
      <c r="I211" s="10" t="s">
        <v>16</v>
      </c>
      <c r="J211" s="10" t="s">
        <v>562</v>
      </c>
      <c r="K211" s="10" t="s">
        <v>364</v>
      </c>
      <c r="L211" s="17" t="s">
        <v>12</v>
      </c>
    </row>
    <row r="212" spans="1:12" s="8" customFormat="1" ht="12.75" customHeight="1" x14ac:dyDescent="0.2">
      <c r="A212" s="15">
        <v>431043</v>
      </c>
      <c r="B212" s="12" t="s">
        <v>358</v>
      </c>
      <c r="C212" s="14">
        <v>6043</v>
      </c>
      <c r="D212" s="14">
        <v>1483</v>
      </c>
      <c r="E212" s="13">
        <v>0.24540790997848749</v>
      </c>
      <c r="F212" s="12">
        <v>5</v>
      </c>
      <c r="G212" s="11" t="s">
        <v>56</v>
      </c>
      <c r="H212" s="10" t="s">
        <v>21</v>
      </c>
      <c r="I212" s="10" t="s">
        <v>59</v>
      </c>
      <c r="J212" s="10" t="s">
        <v>543</v>
      </c>
      <c r="K212" s="10" t="s">
        <v>470</v>
      </c>
      <c r="L212" s="17" t="s">
        <v>21</v>
      </c>
    </row>
    <row r="213" spans="1:12" s="8" customFormat="1" ht="12.75" customHeight="1" x14ac:dyDescent="0.2">
      <c r="A213" s="15">
        <v>431046</v>
      </c>
      <c r="B213" s="12" t="s">
        <v>357</v>
      </c>
      <c r="C213" s="14">
        <v>1903</v>
      </c>
      <c r="D213" s="14">
        <v>523</v>
      </c>
      <c r="E213" s="13">
        <v>0.27482921702574881</v>
      </c>
      <c r="F213" s="12">
        <v>11</v>
      </c>
      <c r="G213" s="11" t="s">
        <v>44</v>
      </c>
      <c r="H213" s="10" t="s">
        <v>17</v>
      </c>
      <c r="I213" s="10" t="s">
        <v>43</v>
      </c>
      <c r="J213" s="10" t="s">
        <v>557</v>
      </c>
      <c r="K213" s="10" t="s">
        <v>418</v>
      </c>
      <c r="L213" s="17" t="s">
        <v>17</v>
      </c>
    </row>
    <row r="214" spans="1:12" s="8" customFormat="1" ht="12.75" customHeight="1" x14ac:dyDescent="0.2">
      <c r="A214" s="15">
        <v>431050</v>
      </c>
      <c r="B214" s="12" t="s">
        <v>356</v>
      </c>
      <c r="C214" s="14">
        <v>7906</v>
      </c>
      <c r="D214" s="14">
        <v>1823</v>
      </c>
      <c r="E214" s="13">
        <v>0.23058436630407286</v>
      </c>
      <c r="F214" s="12">
        <v>19</v>
      </c>
      <c r="G214" s="11" t="s">
        <v>18</v>
      </c>
      <c r="H214" s="10" t="s">
        <v>17</v>
      </c>
      <c r="I214" s="10" t="s">
        <v>24</v>
      </c>
      <c r="J214" s="10" t="s">
        <v>15</v>
      </c>
      <c r="K214" s="10" t="s">
        <v>269</v>
      </c>
      <c r="L214" s="17" t="s">
        <v>17</v>
      </c>
    </row>
    <row r="215" spans="1:12" s="8" customFormat="1" ht="12.75" customHeight="1" x14ac:dyDescent="0.2">
      <c r="A215" s="15">
        <v>431053</v>
      </c>
      <c r="B215" s="12" t="s">
        <v>355</v>
      </c>
      <c r="C215" s="14">
        <v>5189</v>
      </c>
      <c r="D215" s="14">
        <v>1002</v>
      </c>
      <c r="E215" s="13">
        <v>0.1931007901329736</v>
      </c>
      <c r="F215" s="12">
        <v>4</v>
      </c>
      <c r="G215" s="11" t="s">
        <v>28</v>
      </c>
      <c r="H215" s="10" t="s">
        <v>27</v>
      </c>
      <c r="I215" s="10" t="s">
        <v>79</v>
      </c>
      <c r="J215" s="10" t="s">
        <v>582</v>
      </c>
      <c r="K215" s="10" t="s">
        <v>196</v>
      </c>
      <c r="L215" s="17" t="s">
        <v>27</v>
      </c>
    </row>
    <row r="216" spans="1:12" s="8" customFormat="1" ht="12.75" customHeight="1" x14ac:dyDescent="0.2">
      <c r="A216" s="15">
        <v>431055</v>
      </c>
      <c r="B216" s="12" t="s">
        <v>354</v>
      </c>
      <c r="C216" s="14">
        <v>3200</v>
      </c>
      <c r="D216" s="14">
        <v>772</v>
      </c>
      <c r="E216" s="13">
        <v>0.24124999999999999</v>
      </c>
      <c r="F216" s="12">
        <v>4</v>
      </c>
      <c r="G216" s="11" t="s">
        <v>66</v>
      </c>
      <c r="H216" s="10" t="s">
        <v>27</v>
      </c>
      <c r="I216" s="10" t="s">
        <v>62</v>
      </c>
      <c r="J216" s="10" t="s">
        <v>582</v>
      </c>
      <c r="K216" s="10" t="s">
        <v>196</v>
      </c>
      <c r="L216" s="17" t="s">
        <v>27</v>
      </c>
    </row>
    <row r="217" spans="1:12" s="8" customFormat="1" ht="12.75" customHeight="1" x14ac:dyDescent="0.2">
      <c r="A217" s="15">
        <v>431057</v>
      </c>
      <c r="B217" s="12" t="s">
        <v>353</v>
      </c>
      <c r="C217" s="14">
        <v>2190</v>
      </c>
      <c r="D217" s="14">
        <v>463</v>
      </c>
      <c r="E217" s="13">
        <v>0.21141552511415526</v>
      </c>
      <c r="F217" s="12">
        <v>6</v>
      </c>
      <c r="G217" s="11" t="s">
        <v>83</v>
      </c>
      <c r="H217" s="10" t="s">
        <v>17</v>
      </c>
      <c r="I217" s="10" t="s">
        <v>37</v>
      </c>
      <c r="J217" s="10" t="s">
        <v>553</v>
      </c>
      <c r="K217" s="10" t="s">
        <v>259</v>
      </c>
      <c r="L217" s="17" t="s">
        <v>17</v>
      </c>
    </row>
    <row r="218" spans="1:12" s="8" customFormat="1" ht="12.75" customHeight="1" x14ac:dyDescent="0.2">
      <c r="A218" s="15">
        <v>431060</v>
      </c>
      <c r="B218" s="12" t="s">
        <v>352</v>
      </c>
      <c r="C218" s="14">
        <v>37127</v>
      </c>
      <c r="D218" s="14">
        <v>5556</v>
      </c>
      <c r="E218" s="13">
        <v>0.14964850378430791</v>
      </c>
      <c r="F218" s="12">
        <v>10</v>
      </c>
      <c r="G218" s="11" t="s">
        <v>63</v>
      </c>
      <c r="H218" s="10" t="s">
        <v>27</v>
      </c>
      <c r="I218" s="10" t="s">
        <v>62</v>
      </c>
      <c r="J218" s="10" t="s">
        <v>580</v>
      </c>
      <c r="K218" s="10" t="s">
        <v>64</v>
      </c>
      <c r="L218" s="17" t="s">
        <v>27</v>
      </c>
    </row>
    <row r="219" spans="1:12" s="8" customFormat="1" ht="12.75" customHeight="1" x14ac:dyDescent="0.2">
      <c r="A219" s="15">
        <v>431065</v>
      </c>
      <c r="B219" s="12" t="s">
        <v>351</v>
      </c>
      <c r="C219" s="14">
        <v>2781</v>
      </c>
      <c r="D219" s="14">
        <v>651</v>
      </c>
      <c r="E219" s="13">
        <v>0.23408845738942827</v>
      </c>
      <c r="F219" s="12">
        <v>18</v>
      </c>
      <c r="G219" s="11" t="s">
        <v>5</v>
      </c>
      <c r="H219" s="10" t="s">
        <v>4</v>
      </c>
      <c r="I219" s="10" t="s">
        <v>3</v>
      </c>
      <c r="J219" s="10" t="s">
        <v>577</v>
      </c>
      <c r="K219" s="10" t="s">
        <v>483</v>
      </c>
      <c r="L219" s="17" t="s">
        <v>4</v>
      </c>
    </row>
    <row r="220" spans="1:12" s="8" customFormat="1" ht="12.75" customHeight="1" x14ac:dyDescent="0.2">
      <c r="A220" s="15">
        <v>431070</v>
      </c>
      <c r="B220" s="12" t="s">
        <v>350</v>
      </c>
      <c r="C220" s="14">
        <v>3678</v>
      </c>
      <c r="D220" s="14">
        <v>1026</v>
      </c>
      <c r="E220" s="13">
        <v>0.27895595432300163</v>
      </c>
      <c r="F220" s="12">
        <v>11</v>
      </c>
      <c r="G220" s="11" t="s">
        <v>44</v>
      </c>
      <c r="H220" s="10" t="s">
        <v>17</v>
      </c>
      <c r="I220" s="10" t="s">
        <v>43</v>
      </c>
      <c r="J220" s="10" t="s">
        <v>557</v>
      </c>
      <c r="K220" s="10" t="s">
        <v>418</v>
      </c>
      <c r="L220" s="17" t="s">
        <v>17</v>
      </c>
    </row>
    <row r="221" spans="1:12" s="8" customFormat="1" ht="12.75" customHeight="1" x14ac:dyDescent="0.2">
      <c r="A221" s="15">
        <v>431075</v>
      </c>
      <c r="B221" s="12" t="s">
        <v>349</v>
      </c>
      <c r="C221" s="14">
        <v>2070</v>
      </c>
      <c r="D221" s="14">
        <v>629</v>
      </c>
      <c r="E221" s="13">
        <v>0.30386473429951688</v>
      </c>
      <c r="F221" s="12">
        <v>4</v>
      </c>
      <c r="G221" s="11" t="s">
        <v>28</v>
      </c>
      <c r="H221" s="10" t="s">
        <v>27</v>
      </c>
      <c r="I221" s="10" t="s">
        <v>79</v>
      </c>
      <c r="J221" s="10" t="s">
        <v>582</v>
      </c>
      <c r="K221" s="10" t="s">
        <v>196</v>
      </c>
      <c r="L221" s="17" t="s">
        <v>27</v>
      </c>
    </row>
    <row r="222" spans="1:12" s="8" customFormat="1" ht="12.75" customHeight="1" x14ac:dyDescent="0.2">
      <c r="A222" s="15">
        <v>431080</v>
      </c>
      <c r="B222" s="12" t="s">
        <v>348</v>
      </c>
      <c r="C222" s="14">
        <v>23347</v>
      </c>
      <c r="D222" s="14">
        <v>3244</v>
      </c>
      <c r="E222" s="13">
        <v>0.13894718807555576</v>
      </c>
      <c r="F222" s="12">
        <v>1</v>
      </c>
      <c r="G222" s="11" t="s">
        <v>141</v>
      </c>
      <c r="H222" s="10" t="s">
        <v>4</v>
      </c>
      <c r="I222" s="10" t="s">
        <v>139</v>
      </c>
      <c r="J222" s="10" t="s">
        <v>573</v>
      </c>
      <c r="K222" s="10" t="s">
        <v>276</v>
      </c>
      <c r="L222" s="17" t="s">
        <v>4</v>
      </c>
    </row>
    <row r="223" spans="1:12" s="8" customFormat="1" ht="12.75" customHeight="1" x14ac:dyDescent="0.2">
      <c r="A223" s="15">
        <v>431085</v>
      </c>
      <c r="B223" s="12" t="s">
        <v>347</v>
      </c>
      <c r="C223" s="14">
        <v>3973</v>
      </c>
      <c r="D223" s="14">
        <v>913</v>
      </c>
      <c r="E223" s="13">
        <v>0.22980115781525295</v>
      </c>
      <c r="F223" s="12">
        <v>15</v>
      </c>
      <c r="G223" s="11" t="s">
        <v>87</v>
      </c>
      <c r="H223" s="10" t="s">
        <v>17</v>
      </c>
      <c r="I223" s="10" t="s">
        <v>90</v>
      </c>
      <c r="J223" s="10" t="s">
        <v>15</v>
      </c>
      <c r="K223" s="10" t="s">
        <v>269</v>
      </c>
      <c r="L223" s="17" t="s">
        <v>17</v>
      </c>
    </row>
    <row r="224" spans="1:12" s="8" customFormat="1" ht="12.75" customHeight="1" x14ac:dyDescent="0.2">
      <c r="A224" s="15">
        <v>431087</v>
      </c>
      <c r="B224" s="12" t="s">
        <v>346</v>
      </c>
      <c r="C224" s="14">
        <v>2523</v>
      </c>
      <c r="D224" s="14">
        <v>537</v>
      </c>
      <c r="E224" s="13">
        <v>0.21284185493460167</v>
      </c>
      <c r="F224" s="12">
        <v>9</v>
      </c>
      <c r="G224" s="11" t="s">
        <v>80</v>
      </c>
      <c r="H224" s="10" t="s">
        <v>12</v>
      </c>
      <c r="I224" s="10" t="s">
        <v>37</v>
      </c>
      <c r="J224" s="10" t="s">
        <v>564</v>
      </c>
      <c r="K224" s="10" t="s">
        <v>441</v>
      </c>
      <c r="L224" s="17" t="s">
        <v>12</v>
      </c>
    </row>
    <row r="225" spans="1:12" s="8" customFormat="1" ht="12.75" customHeight="1" x14ac:dyDescent="0.2">
      <c r="A225" s="15">
        <v>431090</v>
      </c>
      <c r="B225" s="12" t="s">
        <v>345</v>
      </c>
      <c r="C225" s="14">
        <v>3578</v>
      </c>
      <c r="D225" s="14">
        <v>931</v>
      </c>
      <c r="E225" s="13">
        <v>0.26020122973728338</v>
      </c>
      <c r="F225" s="12">
        <v>11</v>
      </c>
      <c r="G225" s="11" t="s">
        <v>44</v>
      </c>
      <c r="H225" s="10" t="s">
        <v>17</v>
      </c>
      <c r="I225" s="10" t="s">
        <v>43</v>
      </c>
      <c r="J225" s="10" t="s">
        <v>557</v>
      </c>
      <c r="K225" s="10" t="s">
        <v>418</v>
      </c>
      <c r="L225" s="17" t="s">
        <v>17</v>
      </c>
    </row>
    <row r="226" spans="1:12" s="8" customFormat="1" ht="12.75" customHeight="1" x14ac:dyDescent="0.2">
      <c r="A226" s="15">
        <v>431100</v>
      </c>
      <c r="B226" s="12" t="s">
        <v>344</v>
      </c>
      <c r="C226" s="14">
        <v>27393</v>
      </c>
      <c r="D226" s="14">
        <v>5858</v>
      </c>
      <c r="E226" s="13">
        <v>0.2138502537144526</v>
      </c>
      <c r="F226" s="12">
        <v>3</v>
      </c>
      <c r="G226" s="11" t="s">
        <v>72</v>
      </c>
      <c r="H226" s="10" t="s">
        <v>71</v>
      </c>
      <c r="I226" s="10" t="s">
        <v>70</v>
      </c>
      <c r="J226" s="10" t="s">
        <v>550</v>
      </c>
      <c r="K226" s="10" t="s">
        <v>252</v>
      </c>
      <c r="L226" s="17" t="s">
        <v>71</v>
      </c>
    </row>
    <row r="227" spans="1:12" s="8" customFormat="1" ht="12.75" customHeight="1" x14ac:dyDescent="0.2">
      <c r="A227" s="15">
        <v>431110</v>
      </c>
      <c r="B227" s="12" t="s">
        <v>343</v>
      </c>
      <c r="C227" s="14">
        <v>10234</v>
      </c>
      <c r="D227" s="14">
        <v>2834</v>
      </c>
      <c r="E227" s="13">
        <v>0.2769200703537229</v>
      </c>
      <c r="F227" s="12">
        <v>4</v>
      </c>
      <c r="G227" s="11" t="s">
        <v>66</v>
      </c>
      <c r="H227" s="10" t="s">
        <v>27</v>
      </c>
      <c r="I227" s="10" t="s">
        <v>65</v>
      </c>
      <c r="J227" s="10" t="s">
        <v>582</v>
      </c>
      <c r="K227" s="10" t="s">
        <v>196</v>
      </c>
      <c r="L227" s="17" t="s">
        <v>27</v>
      </c>
    </row>
    <row r="228" spans="1:12" s="8" customFormat="1" ht="12.75" customHeight="1" x14ac:dyDescent="0.2">
      <c r="A228" s="15">
        <v>431112</v>
      </c>
      <c r="B228" s="12" t="s">
        <v>342</v>
      </c>
      <c r="C228" s="14">
        <v>4065</v>
      </c>
      <c r="D228" s="14">
        <v>832</v>
      </c>
      <c r="E228" s="13">
        <v>0.20467404674046741</v>
      </c>
      <c r="F228" s="12">
        <v>5</v>
      </c>
      <c r="G228" s="11" t="s">
        <v>60</v>
      </c>
      <c r="H228" s="10" t="s">
        <v>21</v>
      </c>
      <c r="I228" s="10" t="s">
        <v>176</v>
      </c>
      <c r="J228" s="10" t="s">
        <v>543</v>
      </c>
      <c r="K228" s="10" t="s">
        <v>470</v>
      </c>
      <c r="L228" s="17" t="s">
        <v>21</v>
      </c>
    </row>
    <row r="229" spans="1:12" s="8" customFormat="1" ht="12.75" customHeight="1" x14ac:dyDescent="0.2">
      <c r="A229" s="15">
        <v>431113</v>
      </c>
      <c r="B229" s="12" t="s">
        <v>341</v>
      </c>
      <c r="C229" s="14">
        <v>3438</v>
      </c>
      <c r="D229" s="14">
        <v>788</v>
      </c>
      <c r="E229" s="13">
        <v>0.22920302501454334</v>
      </c>
      <c r="F229" s="12">
        <v>4</v>
      </c>
      <c r="G229" s="11" t="s">
        <v>66</v>
      </c>
      <c r="H229" s="10" t="s">
        <v>27</v>
      </c>
      <c r="I229" s="10" t="s">
        <v>79</v>
      </c>
      <c r="J229" s="10" t="s">
        <v>582</v>
      </c>
      <c r="K229" s="10" t="s">
        <v>196</v>
      </c>
      <c r="L229" s="17" t="s">
        <v>27</v>
      </c>
    </row>
    <row r="230" spans="1:12" s="8" customFormat="1" ht="12.75" customHeight="1" x14ac:dyDescent="0.2">
      <c r="A230" s="15">
        <v>431115</v>
      </c>
      <c r="B230" s="12" t="s">
        <v>340</v>
      </c>
      <c r="C230" s="14">
        <v>8021</v>
      </c>
      <c r="D230" s="14">
        <v>1598</v>
      </c>
      <c r="E230" s="13">
        <v>0.19922702904874703</v>
      </c>
      <c r="F230" s="12">
        <v>17</v>
      </c>
      <c r="G230" s="11" t="s">
        <v>135</v>
      </c>
      <c r="H230" s="10" t="s">
        <v>12</v>
      </c>
      <c r="I230" s="10" t="s">
        <v>253</v>
      </c>
      <c r="J230" s="10" t="s">
        <v>562</v>
      </c>
      <c r="K230" s="10" t="s">
        <v>364</v>
      </c>
      <c r="L230" s="17" t="s">
        <v>12</v>
      </c>
    </row>
    <row r="231" spans="1:12" s="8" customFormat="1" ht="12.75" customHeight="1" x14ac:dyDescent="0.2">
      <c r="A231" s="15">
        <v>431120</v>
      </c>
      <c r="B231" s="12" t="s">
        <v>339</v>
      </c>
      <c r="C231" s="14">
        <v>18840</v>
      </c>
      <c r="D231" s="14">
        <v>3705</v>
      </c>
      <c r="E231" s="13">
        <v>0.19665605095541402</v>
      </c>
      <c r="F231" s="12">
        <v>4</v>
      </c>
      <c r="G231" s="11" t="s">
        <v>28</v>
      </c>
      <c r="H231" s="10" t="s">
        <v>27</v>
      </c>
      <c r="I231" s="10" t="s">
        <v>79</v>
      </c>
      <c r="J231" s="10" t="s">
        <v>582</v>
      </c>
      <c r="K231" s="10" t="s">
        <v>196</v>
      </c>
      <c r="L231" s="17" t="s">
        <v>27</v>
      </c>
    </row>
    <row r="232" spans="1:12" s="8" customFormat="1" ht="12.75" customHeight="1" x14ac:dyDescent="0.2">
      <c r="A232" s="15">
        <v>431123</v>
      </c>
      <c r="B232" s="12" t="s">
        <v>338</v>
      </c>
      <c r="C232" s="14">
        <v>2734</v>
      </c>
      <c r="D232" s="14">
        <v>478</v>
      </c>
      <c r="E232" s="13">
        <v>0.17483540599853695</v>
      </c>
      <c r="F232" s="12">
        <v>8</v>
      </c>
      <c r="G232" s="11" t="s">
        <v>121</v>
      </c>
      <c r="H232" s="10" t="s">
        <v>8</v>
      </c>
      <c r="I232" s="10" t="s">
        <v>49</v>
      </c>
      <c r="J232" s="10" t="s">
        <v>541</v>
      </c>
      <c r="K232" s="10" t="s">
        <v>505</v>
      </c>
      <c r="L232" s="17" t="s">
        <v>8</v>
      </c>
    </row>
    <row r="233" spans="1:12" s="8" customFormat="1" ht="12.75" customHeight="1" x14ac:dyDescent="0.2">
      <c r="A233" s="15">
        <v>431127</v>
      </c>
      <c r="B233" s="12" t="s">
        <v>337</v>
      </c>
      <c r="C233" s="14">
        <v>1878</v>
      </c>
      <c r="D233" s="14">
        <v>467</v>
      </c>
      <c r="E233" s="13">
        <v>0.24866879659211927</v>
      </c>
      <c r="F233" s="12">
        <v>6</v>
      </c>
      <c r="G233" s="11" t="s">
        <v>31</v>
      </c>
      <c r="H233" s="10" t="s">
        <v>17</v>
      </c>
      <c r="I233" s="10" t="s">
        <v>116</v>
      </c>
      <c r="J233" s="10" t="s">
        <v>553</v>
      </c>
      <c r="K233" s="10" t="s">
        <v>259</v>
      </c>
      <c r="L233" s="17" t="s">
        <v>17</v>
      </c>
    </row>
    <row r="234" spans="1:12" s="8" customFormat="1" ht="12.75" customHeight="1" x14ac:dyDescent="0.2">
      <c r="A234" s="15">
        <v>431130</v>
      </c>
      <c r="B234" s="12" t="s">
        <v>336</v>
      </c>
      <c r="C234" s="14">
        <v>27678</v>
      </c>
      <c r="D234" s="14">
        <v>5227</v>
      </c>
      <c r="E234" s="13">
        <v>0.18885035045884818</v>
      </c>
      <c r="F234" s="12">
        <v>6</v>
      </c>
      <c r="G234" s="11" t="s">
        <v>34</v>
      </c>
      <c r="H234" s="10" t="s">
        <v>17</v>
      </c>
      <c r="I234" s="10" t="s">
        <v>33</v>
      </c>
      <c r="J234" s="10" t="s">
        <v>553</v>
      </c>
      <c r="K234" s="10" t="s">
        <v>259</v>
      </c>
      <c r="L234" s="17" t="s">
        <v>17</v>
      </c>
    </row>
    <row r="235" spans="1:12" s="8" customFormat="1" ht="12.75" customHeight="1" x14ac:dyDescent="0.2">
      <c r="A235" s="15">
        <v>431125</v>
      </c>
      <c r="B235" s="12" t="s">
        <v>335</v>
      </c>
      <c r="C235" s="14">
        <v>5780</v>
      </c>
      <c r="D235" s="14">
        <v>1018</v>
      </c>
      <c r="E235" s="13">
        <v>0.17612456747404845</v>
      </c>
      <c r="F235" s="12">
        <v>6</v>
      </c>
      <c r="G235" s="11" t="s">
        <v>83</v>
      </c>
      <c r="H235" s="10" t="s">
        <v>17</v>
      </c>
      <c r="I235" s="10" t="s">
        <v>37</v>
      </c>
      <c r="J235" s="10" t="s">
        <v>553</v>
      </c>
      <c r="K235" s="10" t="s">
        <v>259</v>
      </c>
      <c r="L235" s="17" t="s">
        <v>17</v>
      </c>
    </row>
    <row r="236" spans="1:12" s="8" customFormat="1" ht="12.75" customHeight="1" x14ac:dyDescent="0.2">
      <c r="A236" s="15">
        <v>431140</v>
      </c>
      <c r="B236" s="12" t="s">
        <v>334</v>
      </c>
      <c r="C236" s="14">
        <v>88261</v>
      </c>
      <c r="D236" s="14">
        <v>12349</v>
      </c>
      <c r="E236" s="13">
        <v>0.13991457155482037</v>
      </c>
      <c r="F236" s="12">
        <v>16</v>
      </c>
      <c r="G236" s="11" t="s">
        <v>46</v>
      </c>
      <c r="H236" s="10" t="s">
        <v>8</v>
      </c>
      <c r="I236" s="10" t="s">
        <v>7</v>
      </c>
      <c r="J236" s="10" t="s">
        <v>536</v>
      </c>
      <c r="K236" s="10" t="s">
        <v>334</v>
      </c>
      <c r="L236" s="17" t="s">
        <v>8</v>
      </c>
    </row>
    <row r="237" spans="1:12" s="8" customFormat="1" ht="12.75" customHeight="1" x14ac:dyDescent="0.2">
      <c r="A237" s="15">
        <v>431142</v>
      </c>
      <c r="B237" s="12" t="s">
        <v>333</v>
      </c>
      <c r="C237" s="14">
        <v>2510</v>
      </c>
      <c r="D237" s="14">
        <v>490</v>
      </c>
      <c r="E237" s="13">
        <v>0.19521912350597609</v>
      </c>
      <c r="F237" s="12">
        <v>15</v>
      </c>
      <c r="G237" s="11" t="s">
        <v>87</v>
      </c>
      <c r="H237" s="10" t="s">
        <v>17</v>
      </c>
      <c r="I237" s="10" t="s">
        <v>90</v>
      </c>
      <c r="J237" s="10" t="s">
        <v>15</v>
      </c>
      <c r="K237" s="10" t="s">
        <v>269</v>
      </c>
      <c r="L237" s="17" t="s">
        <v>17</v>
      </c>
    </row>
    <row r="238" spans="1:12" s="8" customFormat="1" ht="12.75" customHeight="1" x14ac:dyDescent="0.2">
      <c r="A238" s="15">
        <v>431150</v>
      </c>
      <c r="B238" s="12" t="s">
        <v>332</v>
      </c>
      <c r="C238" s="14">
        <v>7136</v>
      </c>
      <c r="D238" s="14">
        <v>1519</v>
      </c>
      <c r="E238" s="13">
        <v>0.21286434977578475</v>
      </c>
      <c r="F238" s="12">
        <v>7</v>
      </c>
      <c r="G238" s="11" t="s">
        <v>331</v>
      </c>
      <c r="H238" s="10" t="s">
        <v>71</v>
      </c>
      <c r="I238" s="10" t="s">
        <v>330</v>
      </c>
      <c r="J238" s="10" t="s">
        <v>548</v>
      </c>
      <c r="K238" s="10" t="s">
        <v>537</v>
      </c>
      <c r="L238" s="17" t="s">
        <v>71</v>
      </c>
    </row>
    <row r="239" spans="1:12" s="8" customFormat="1" ht="12.75" customHeight="1" x14ac:dyDescent="0.2">
      <c r="A239" s="15">
        <v>431160</v>
      </c>
      <c r="B239" s="12" t="s">
        <v>329</v>
      </c>
      <c r="C239" s="14">
        <v>5762</v>
      </c>
      <c r="D239" s="14">
        <v>1361</v>
      </c>
      <c r="E239" s="13">
        <v>0.23620270739326624</v>
      </c>
      <c r="F239" s="12">
        <v>19</v>
      </c>
      <c r="G239" s="11" t="s">
        <v>18</v>
      </c>
      <c r="H239" s="10" t="s">
        <v>17</v>
      </c>
      <c r="I239" s="10" t="s">
        <v>90</v>
      </c>
      <c r="J239" s="10" t="s">
        <v>15</v>
      </c>
      <c r="K239" s="10" t="s">
        <v>269</v>
      </c>
      <c r="L239" s="17" t="s">
        <v>17</v>
      </c>
    </row>
    <row r="240" spans="1:12" s="8" customFormat="1" ht="12.75" customHeight="1" x14ac:dyDescent="0.2">
      <c r="A240" s="15">
        <v>431162</v>
      </c>
      <c r="B240" s="12" t="s">
        <v>328</v>
      </c>
      <c r="C240" s="14">
        <v>6070</v>
      </c>
      <c r="D240" s="14">
        <v>682</v>
      </c>
      <c r="E240" s="13">
        <v>0.11235584843492587</v>
      </c>
      <c r="F240" s="12">
        <v>1</v>
      </c>
      <c r="G240" s="11" t="s">
        <v>141</v>
      </c>
      <c r="H240" s="10" t="s">
        <v>4</v>
      </c>
      <c r="I240" s="10" t="s">
        <v>94</v>
      </c>
      <c r="J240" s="10" t="s">
        <v>573</v>
      </c>
      <c r="K240" s="10" t="s">
        <v>276</v>
      </c>
      <c r="L240" s="17" t="s">
        <v>4</v>
      </c>
    </row>
    <row r="241" spans="1:12" s="8" customFormat="1" ht="12.75" customHeight="1" x14ac:dyDescent="0.2">
      <c r="A241" s="15">
        <v>431164</v>
      </c>
      <c r="B241" s="12" t="s">
        <v>327</v>
      </c>
      <c r="C241" s="14">
        <v>1910</v>
      </c>
      <c r="D241" s="14">
        <v>488</v>
      </c>
      <c r="E241" s="13">
        <v>0.2554973821989529</v>
      </c>
      <c r="F241" s="12">
        <v>5</v>
      </c>
      <c r="G241" s="11" t="s">
        <v>250</v>
      </c>
      <c r="H241" s="10" t="s">
        <v>21</v>
      </c>
      <c r="I241" s="10" t="s">
        <v>55</v>
      </c>
      <c r="J241" s="10" t="s">
        <v>543</v>
      </c>
      <c r="K241" s="10" t="s">
        <v>470</v>
      </c>
      <c r="L241" s="17" t="s">
        <v>21</v>
      </c>
    </row>
    <row r="242" spans="1:12" s="8" customFormat="1" ht="12.75" customHeight="1" x14ac:dyDescent="0.2">
      <c r="A242" s="15">
        <v>431171</v>
      </c>
      <c r="B242" s="12" t="s">
        <v>326</v>
      </c>
      <c r="C242" s="14">
        <v>4553</v>
      </c>
      <c r="D242" s="14">
        <v>779</v>
      </c>
      <c r="E242" s="13">
        <v>0.17109598067208434</v>
      </c>
      <c r="F242" s="12">
        <v>10</v>
      </c>
      <c r="G242" s="11" t="s">
        <v>63</v>
      </c>
      <c r="H242" s="10" t="s">
        <v>27</v>
      </c>
      <c r="I242" s="10" t="s">
        <v>62</v>
      </c>
      <c r="J242" s="10" t="s">
        <v>580</v>
      </c>
      <c r="K242" s="10" t="s">
        <v>64</v>
      </c>
      <c r="L242" s="17" t="s">
        <v>27</v>
      </c>
    </row>
    <row r="243" spans="1:12" s="8" customFormat="1" ht="12.75" customHeight="1" x14ac:dyDescent="0.2">
      <c r="A243" s="15">
        <v>431170</v>
      </c>
      <c r="B243" s="12" t="s">
        <v>325</v>
      </c>
      <c r="C243" s="14">
        <v>5939</v>
      </c>
      <c r="D243" s="14">
        <v>1287</v>
      </c>
      <c r="E243" s="13">
        <v>0.21670314867822865</v>
      </c>
      <c r="F243" s="12">
        <v>6</v>
      </c>
      <c r="G243" s="11" t="s">
        <v>34</v>
      </c>
      <c r="H243" s="10" t="s">
        <v>17</v>
      </c>
      <c r="I243" s="10" t="s">
        <v>33</v>
      </c>
      <c r="J243" s="10" t="s">
        <v>553</v>
      </c>
      <c r="K243" s="10" t="s">
        <v>259</v>
      </c>
      <c r="L243" s="17" t="s">
        <v>17</v>
      </c>
    </row>
    <row r="244" spans="1:12" s="8" customFormat="1" ht="12.75" customHeight="1" x14ac:dyDescent="0.2">
      <c r="A244" s="15">
        <v>431173</v>
      </c>
      <c r="B244" s="12" t="s">
        <v>324</v>
      </c>
      <c r="C244" s="14">
        <v>3182</v>
      </c>
      <c r="D244" s="14">
        <v>591</v>
      </c>
      <c r="E244" s="13">
        <v>0.18573224387177875</v>
      </c>
      <c r="F244" s="12">
        <v>18</v>
      </c>
      <c r="G244" s="11" t="s">
        <v>5</v>
      </c>
      <c r="H244" s="10" t="s">
        <v>4</v>
      </c>
      <c r="I244" s="10" t="s">
        <v>3</v>
      </c>
      <c r="J244" s="10" t="s">
        <v>577</v>
      </c>
      <c r="K244" s="10" t="s">
        <v>483</v>
      </c>
      <c r="L244" s="17" t="s">
        <v>4</v>
      </c>
    </row>
    <row r="245" spans="1:12" s="8" customFormat="1" ht="12.75" customHeight="1" x14ac:dyDescent="0.2">
      <c r="A245" s="15">
        <v>431175</v>
      </c>
      <c r="B245" s="12" t="s">
        <v>323</v>
      </c>
      <c r="C245" s="14">
        <v>6639</v>
      </c>
      <c r="D245" s="14">
        <v>1431</v>
      </c>
      <c r="E245" s="13">
        <v>0.21554450971531858</v>
      </c>
      <c r="F245" s="12">
        <v>10</v>
      </c>
      <c r="G245" s="11" t="s">
        <v>63</v>
      </c>
      <c r="H245" s="10" t="s">
        <v>27</v>
      </c>
      <c r="I245" s="10" t="s">
        <v>62</v>
      </c>
      <c r="J245" s="10" t="s">
        <v>580</v>
      </c>
      <c r="K245" s="10" t="s">
        <v>64</v>
      </c>
      <c r="L245" s="17" t="s">
        <v>27</v>
      </c>
    </row>
    <row r="246" spans="1:12" s="8" customFormat="1" ht="12.75" customHeight="1" x14ac:dyDescent="0.2">
      <c r="A246" s="15">
        <v>431177</v>
      </c>
      <c r="B246" s="12" t="s">
        <v>322</v>
      </c>
      <c r="C246" s="14">
        <v>6914</v>
      </c>
      <c r="D246" s="14">
        <v>1569</v>
      </c>
      <c r="E246" s="13">
        <v>0.22693086491177322</v>
      </c>
      <c r="F246" s="12">
        <v>18</v>
      </c>
      <c r="G246" s="11" t="s">
        <v>5</v>
      </c>
      <c r="H246" s="10" t="s">
        <v>4</v>
      </c>
      <c r="I246" s="10" t="s">
        <v>3</v>
      </c>
      <c r="J246" s="10" t="s">
        <v>577</v>
      </c>
      <c r="K246" s="10" t="s">
        <v>483</v>
      </c>
      <c r="L246" s="17" t="s">
        <v>4</v>
      </c>
    </row>
    <row r="247" spans="1:12" s="8" customFormat="1" ht="12.75" customHeight="1" x14ac:dyDescent="0.2">
      <c r="A247" s="15">
        <v>431179</v>
      </c>
      <c r="B247" s="12" t="s">
        <v>321</v>
      </c>
      <c r="C247" s="14">
        <v>2721</v>
      </c>
      <c r="D247" s="14">
        <v>672</v>
      </c>
      <c r="E247" s="13">
        <v>0.24696802646085997</v>
      </c>
      <c r="F247" s="12">
        <v>1</v>
      </c>
      <c r="G247" s="11" t="s">
        <v>77</v>
      </c>
      <c r="H247" s="10" t="s">
        <v>4</v>
      </c>
      <c r="I247" s="10" t="s">
        <v>55</v>
      </c>
      <c r="J247" s="10" t="s">
        <v>571</v>
      </c>
      <c r="K247" s="10" t="s">
        <v>486</v>
      </c>
      <c r="L247" s="17" t="s">
        <v>4</v>
      </c>
    </row>
    <row r="248" spans="1:12" s="8" customFormat="1" ht="12.75" customHeight="1" x14ac:dyDescent="0.2">
      <c r="A248" s="15">
        <v>431180</v>
      </c>
      <c r="B248" s="12" t="s">
        <v>320</v>
      </c>
      <c r="C248" s="14">
        <v>42183</v>
      </c>
      <c r="D248" s="14">
        <v>6033</v>
      </c>
      <c r="E248" s="13">
        <v>0.14301969987909821</v>
      </c>
      <c r="F248" s="12">
        <v>6</v>
      </c>
      <c r="G248" s="11" t="s">
        <v>31</v>
      </c>
      <c r="H248" s="10" t="s">
        <v>17</v>
      </c>
      <c r="I248" s="10" t="s">
        <v>30</v>
      </c>
      <c r="J248" s="10" t="s">
        <v>553</v>
      </c>
      <c r="K248" s="10" t="s">
        <v>259</v>
      </c>
      <c r="L248" s="17" t="s">
        <v>17</v>
      </c>
    </row>
    <row r="249" spans="1:12" s="8" customFormat="1" ht="12.75" customHeight="1" x14ac:dyDescent="0.2">
      <c r="A249" s="15">
        <v>431190</v>
      </c>
      <c r="B249" s="12" t="s">
        <v>319</v>
      </c>
      <c r="C249" s="14">
        <v>4927</v>
      </c>
      <c r="D249" s="14">
        <v>1339</v>
      </c>
      <c r="E249" s="13">
        <v>0.27176781002638523</v>
      </c>
      <c r="F249" s="12">
        <v>11</v>
      </c>
      <c r="G249" s="11" t="s">
        <v>44</v>
      </c>
      <c r="H249" s="10" t="s">
        <v>17</v>
      </c>
      <c r="I249" s="10" t="s">
        <v>43</v>
      </c>
      <c r="J249" s="10" t="s">
        <v>557</v>
      </c>
      <c r="K249" s="10" t="s">
        <v>418</v>
      </c>
      <c r="L249" s="17" t="s">
        <v>17</v>
      </c>
    </row>
    <row r="250" spans="1:12" s="8" customFormat="1" ht="12.75" customHeight="1" x14ac:dyDescent="0.2">
      <c r="A250" s="15">
        <v>431198</v>
      </c>
      <c r="B250" s="12" t="s">
        <v>318</v>
      </c>
      <c r="C250" s="14">
        <v>4080</v>
      </c>
      <c r="D250" s="14">
        <v>995</v>
      </c>
      <c r="E250" s="13">
        <v>0.24387254901960784</v>
      </c>
      <c r="F250" s="12">
        <v>2</v>
      </c>
      <c r="G250" s="11" t="s">
        <v>114</v>
      </c>
      <c r="H250" s="10" t="s">
        <v>4</v>
      </c>
      <c r="I250" s="10" t="s">
        <v>113</v>
      </c>
      <c r="J250" s="10" t="s">
        <v>726</v>
      </c>
      <c r="K250" s="10" t="s">
        <v>379</v>
      </c>
      <c r="L250" s="17" t="s">
        <v>4</v>
      </c>
    </row>
    <row r="251" spans="1:12" s="8" customFormat="1" ht="12.75" customHeight="1" x14ac:dyDescent="0.2">
      <c r="A251" s="15">
        <v>431200</v>
      </c>
      <c r="B251" s="12" t="s">
        <v>317</v>
      </c>
      <c r="C251" s="14">
        <v>2027</v>
      </c>
      <c r="D251" s="14">
        <v>555</v>
      </c>
      <c r="E251" s="13">
        <v>0.27380365071534285</v>
      </c>
      <c r="F251" s="12">
        <v>11</v>
      </c>
      <c r="G251" s="11" t="s">
        <v>44</v>
      </c>
      <c r="H251" s="10" t="s">
        <v>17</v>
      </c>
      <c r="I251" s="10" t="s">
        <v>43</v>
      </c>
      <c r="J251" s="10" t="s">
        <v>557</v>
      </c>
      <c r="K251" s="10" t="s">
        <v>418</v>
      </c>
      <c r="L251" s="17" t="s">
        <v>17</v>
      </c>
    </row>
    <row r="252" spans="1:12" s="8" customFormat="1" ht="12.75" customHeight="1" x14ac:dyDescent="0.2">
      <c r="A252" s="15">
        <v>431205</v>
      </c>
      <c r="B252" s="12" t="s">
        <v>316</v>
      </c>
      <c r="C252" s="14">
        <v>4172</v>
      </c>
      <c r="D252" s="14">
        <v>1216</v>
      </c>
      <c r="E252" s="13">
        <v>0.29146692233940558</v>
      </c>
      <c r="F252" s="12">
        <v>16</v>
      </c>
      <c r="G252" s="11" t="s">
        <v>46</v>
      </c>
      <c r="H252" s="10" t="s">
        <v>8</v>
      </c>
      <c r="I252" s="10" t="s">
        <v>7</v>
      </c>
      <c r="J252" s="10" t="s">
        <v>536</v>
      </c>
      <c r="K252" s="10" t="s">
        <v>334</v>
      </c>
      <c r="L252" s="17" t="s">
        <v>8</v>
      </c>
    </row>
    <row r="253" spans="1:12" s="8" customFormat="1" ht="12.75" customHeight="1" x14ac:dyDescent="0.2">
      <c r="A253" s="15">
        <v>431210</v>
      </c>
      <c r="B253" s="12" t="s">
        <v>315</v>
      </c>
      <c r="C253" s="14">
        <v>4786</v>
      </c>
      <c r="D253" s="14">
        <v>1206</v>
      </c>
      <c r="E253" s="13">
        <v>0.25198495612202254</v>
      </c>
      <c r="F253" s="12">
        <v>4</v>
      </c>
      <c r="G253" s="11" t="s">
        <v>66</v>
      </c>
      <c r="H253" s="10" t="s">
        <v>27</v>
      </c>
      <c r="I253" s="10" t="s">
        <v>65</v>
      </c>
      <c r="J253" s="10" t="s">
        <v>582</v>
      </c>
      <c r="K253" s="10" t="s">
        <v>196</v>
      </c>
      <c r="L253" s="17" t="s">
        <v>27</v>
      </c>
    </row>
    <row r="254" spans="1:12" s="8" customFormat="1" ht="12.75" customHeight="1" x14ac:dyDescent="0.2">
      <c r="A254" s="15">
        <v>431213</v>
      </c>
      <c r="B254" s="12" t="s">
        <v>314</v>
      </c>
      <c r="C254" s="14">
        <v>2614</v>
      </c>
      <c r="D254" s="14">
        <v>527</v>
      </c>
      <c r="E254" s="13">
        <v>0.20160673297628157</v>
      </c>
      <c r="F254" s="12">
        <v>6</v>
      </c>
      <c r="G254" s="11" t="s">
        <v>31</v>
      </c>
      <c r="H254" s="10" t="s">
        <v>17</v>
      </c>
      <c r="I254" s="10" t="s">
        <v>30</v>
      </c>
      <c r="J254" s="10" t="s">
        <v>553</v>
      </c>
      <c r="K254" s="10" t="s">
        <v>259</v>
      </c>
      <c r="L254" s="17" t="s">
        <v>17</v>
      </c>
    </row>
    <row r="255" spans="1:12" s="8" customFormat="1" ht="12.75" customHeight="1" x14ac:dyDescent="0.2">
      <c r="A255" s="15">
        <v>431215</v>
      </c>
      <c r="B255" s="12" t="s">
        <v>313</v>
      </c>
      <c r="C255" s="14">
        <v>4557</v>
      </c>
      <c r="D255" s="14">
        <v>860</v>
      </c>
      <c r="E255" s="13">
        <v>0.18872064955014264</v>
      </c>
      <c r="F255" s="12">
        <v>13</v>
      </c>
      <c r="G255" s="11" t="s">
        <v>50</v>
      </c>
      <c r="H255" s="10" t="s">
        <v>8</v>
      </c>
      <c r="I255" s="10" t="s">
        <v>49</v>
      </c>
      <c r="J255" s="10" t="s">
        <v>539</v>
      </c>
      <c r="K255" s="10" t="s">
        <v>198</v>
      </c>
      <c r="L255" s="17" t="s">
        <v>8</v>
      </c>
    </row>
    <row r="256" spans="1:12" s="8" customFormat="1" ht="12.75" customHeight="1" x14ac:dyDescent="0.2">
      <c r="A256" s="15">
        <v>431217</v>
      </c>
      <c r="B256" s="12" t="s">
        <v>312</v>
      </c>
      <c r="C256" s="14">
        <v>1901</v>
      </c>
      <c r="D256" s="14">
        <v>526</v>
      </c>
      <c r="E256" s="13">
        <v>0.27669647553918991</v>
      </c>
      <c r="F256" s="12">
        <v>12</v>
      </c>
      <c r="G256" s="11" t="s">
        <v>13</v>
      </c>
      <c r="H256" s="10" t="s">
        <v>12</v>
      </c>
      <c r="I256" s="10" t="s">
        <v>11</v>
      </c>
      <c r="J256" s="10" t="s">
        <v>566</v>
      </c>
      <c r="K256" s="10" t="s">
        <v>188</v>
      </c>
      <c r="L256" s="17" t="s">
        <v>12</v>
      </c>
    </row>
    <row r="257" spans="1:12" s="8" customFormat="1" ht="12.75" customHeight="1" x14ac:dyDescent="0.2">
      <c r="A257" s="15">
        <v>431220</v>
      </c>
      <c r="B257" s="12" t="s">
        <v>311</v>
      </c>
      <c r="C257" s="14">
        <v>4616</v>
      </c>
      <c r="D257" s="14">
        <v>1153</v>
      </c>
      <c r="E257" s="13">
        <v>0.24978336221837089</v>
      </c>
      <c r="F257" s="12">
        <v>6</v>
      </c>
      <c r="G257" s="11" t="s">
        <v>34</v>
      </c>
      <c r="H257" s="10" t="s">
        <v>17</v>
      </c>
      <c r="I257" s="10" t="s">
        <v>33</v>
      </c>
      <c r="J257" s="10" t="s">
        <v>553</v>
      </c>
      <c r="K257" s="10" t="s">
        <v>259</v>
      </c>
      <c r="L257" s="17" t="s">
        <v>17</v>
      </c>
    </row>
    <row r="258" spans="1:12" s="8" customFormat="1" ht="12.75" customHeight="1" x14ac:dyDescent="0.2">
      <c r="A258" s="15">
        <v>431225</v>
      </c>
      <c r="B258" s="12" t="s">
        <v>310</v>
      </c>
      <c r="C258" s="14">
        <v>7935</v>
      </c>
      <c r="D258" s="14">
        <v>1289</v>
      </c>
      <c r="E258" s="13">
        <v>0.1624448645242596</v>
      </c>
      <c r="F258" s="12">
        <v>2</v>
      </c>
      <c r="G258" s="11" t="s">
        <v>114</v>
      </c>
      <c r="H258" s="10" t="s">
        <v>4</v>
      </c>
      <c r="I258" s="10" t="s">
        <v>113</v>
      </c>
      <c r="J258" s="10" t="s">
        <v>726</v>
      </c>
      <c r="K258" s="10" t="s">
        <v>379</v>
      </c>
      <c r="L258" s="17" t="s">
        <v>4</v>
      </c>
    </row>
    <row r="259" spans="1:12" s="8" customFormat="1" ht="12.75" customHeight="1" x14ac:dyDescent="0.2">
      <c r="A259" s="15">
        <v>431230</v>
      </c>
      <c r="B259" s="12" t="s">
        <v>309</v>
      </c>
      <c r="C259" s="14">
        <v>5277</v>
      </c>
      <c r="D259" s="14">
        <v>1166</v>
      </c>
      <c r="E259" s="13">
        <v>0.22095887815046428</v>
      </c>
      <c r="F259" s="12">
        <v>15</v>
      </c>
      <c r="G259" s="11" t="s">
        <v>87</v>
      </c>
      <c r="H259" s="10" t="s">
        <v>17</v>
      </c>
      <c r="I259" s="10" t="s">
        <v>16</v>
      </c>
      <c r="J259" s="10" t="s">
        <v>15</v>
      </c>
      <c r="K259" s="10" t="s">
        <v>269</v>
      </c>
      <c r="L259" s="17" t="s">
        <v>17</v>
      </c>
    </row>
    <row r="260" spans="1:12" s="8" customFormat="1" ht="12.75" customHeight="1" x14ac:dyDescent="0.2">
      <c r="A260" s="15">
        <v>431235</v>
      </c>
      <c r="B260" s="12" t="s">
        <v>308</v>
      </c>
      <c r="C260" s="14">
        <v>1586</v>
      </c>
      <c r="D260" s="14">
        <v>466</v>
      </c>
      <c r="E260" s="13">
        <v>0.29382093316519547</v>
      </c>
      <c r="F260" s="12">
        <v>6</v>
      </c>
      <c r="G260" s="11" t="s">
        <v>31</v>
      </c>
      <c r="H260" s="10" t="s">
        <v>17</v>
      </c>
      <c r="I260" s="10" t="s">
        <v>20</v>
      </c>
      <c r="J260" s="10" t="s">
        <v>553</v>
      </c>
      <c r="K260" s="10" t="s">
        <v>259</v>
      </c>
      <c r="L260" s="17" t="s">
        <v>17</v>
      </c>
    </row>
    <row r="261" spans="1:12" s="8" customFormat="1" ht="12.75" customHeight="1" x14ac:dyDescent="0.2">
      <c r="A261" s="15">
        <v>431237</v>
      </c>
      <c r="B261" s="12" t="s">
        <v>307</v>
      </c>
      <c r="C261" s="14">
        <v>3229</v>
      </c>
      <c r="D261" s="14">
        <v>665</v>
      </c>
      <c r="E261" s="13">
        <v>0.2059461133477857</v>
      </c>
      <c r="F261" s="12">
        <v>5</v>
      </c>
      <c r="G261" s="11" t="s">
        <v>60</v>
      </c>
      <c r="H261" s="10" t="s">
        <v>21</v>
      </c>
      <c r="I261" s="10" t="s">
        <v>59</v>
      </c>
      <c r="J261" s="10" t="s">
        <v>543</v>
      </c>
      <c r="K261" s="10" t="s">
        <v>470</v>
      </c>
      <c r="L261" s="17" t="s">
        <v>21</v>
      </c>
    </row>
    <row r="262" spans="1:12" s="8" customFormat="1" ht="12.75" customHeight="1" x14ac:dyDescent="0.2">
      <c r="A262" s="15">
        <v>431238</v>
      </c>
      <c r="B262" s="12" t="s">
        <v>306</v>
      </c>
      <c r="C262" s="14">
        <v>2789</v>
      </c>
      <c r="D262" s="14">
        <v>865</v>
      </c>
      <c r="E262" s="13">
        <v>0.31014700609537471</v>
      </c>
      <c r="F262" s="12">
        <v>5</v>
      </c>
      <c r="G262" s="11" t="s">
        <v>22</v>
      </c>
      <c r="H262" s="10" t="s">
        <v>21</v>
      </c>
      <c r="I262" s="10" t="s">
        <v>20</v>
      </c>
      <c r="J262" s="10" t="s">
        <v>543</v>
      </c>
      <c r="K262" s="10" t="s">
        <v>470</v>
      </c>
      <c r="L262" s="17" t="s">
        <v>21</v>
      </c>
    </row>
    <row r="263" spans="1:12" s="8" customFormat="1" ht="12.75" customHeight="1" x14ac:dyDescent="0.2">
      <c r="A263" s="15">
        <v>431240</v>
      </c>
      <c r="B263" s="12" t="s">
        <v>305</v>
      </c>
      <c r="C263" s="14">
        <v>66596</v>
      </c>
      <c r="D263" s="14">
        <v>10264</v>
      </c>
      <c r="E263" s="13">
        <v>0.15412337077301941</v>
      </c>
      <c r="F263" s="12">
        <v>1</v>
      </c>
      <c r="G263" s="11" t="s">
        <v>77</v>
      </c>
      <c r="H263" s="10" t="s">
        <v>4</v>
      </c>
      <c r="I263" s="10" t="s">
        <v>55</v>
      </c>
      <c r="J263" s="10" t="s">
        <v>571</v>
      </c>
      <c r="K263" s="10" t="s">
        <v>486</v>
      </c>
      <c r="L263" s="17" t="s">
        <v>4</v>
      </c>
    </row>
    <row r="264" spans="1:12" s="8" customFormat="1" ht="12.75" customHeight="1" x14ac:dyDescent="0.2">
      <c r="A264" s="15">
        <v>431242</v>
      </c>
      <c r="B264" s="12" t="s">
        <v>304</v>
      </c>
      <c r="C264" s="14">
        <v>2960</v>
      </c>
      <c r="D264" s="14">
        <v>625</v>
      </c>
      <c r="E264" s="13">
        <v>0.21114864864864866</v>
      </c>
      <c r="F264" s="12">
        <v>6</v>
      </c>
      <c r="G264" s="11" t="s">
        <v>83</v>
      </c>
      <c r="H264" s="10" t="s">
        <v>17</v>
      </c>
      <c r="I264" s="10" t="s">
        <v>37</v>
      </c>
      <c r="J264" s="10" t="s">
        <v>553</v>
      </c>
      <c r="K264" s="10" t="s">
        <v>259</v>
      </c>
      <c r="L264" s="17" t="s">
        <v>17</v>
      </c>
    </row>
    <row r="265" spans="1:12" s="8" customFormat="1" ht="12.75" customHeight="1" x14ac:dyDescent="0.2">
      <c r="A265" s="15">
        <v>431244</v>
      </c>
      <c r="B265" s="12" t="s">
        <v>303</v>
      </c>
      <c r="C265" s="14">
        <v>3440</v>
      </c>
      <c r="D265" s="14">
        <v>779</v>
      </c>
      <c r="E265" s="13">
        <v>0.22645348837209303</v>
      </c>
      <c r="F265" s="12">
        <v>18</v>
      </c>
      <c r="G265" s="11" t="s">
        <v>5</v>
      </c>
      <c r="H265" s="10" t="s">
        <v>4</v>
      </c>
      <c r="I265" s="10" t="s">
        <v>3</v>
      </c>
      <c r="J265" s="10" t="s">
        <v>577</v>
      </c>
      <c r="K265" s="10" t="s">
        <v>483</v>
      </c>
      <c r="L265" s="17" t="s">
        <v>4</v>
      </c>
    </row>
    <row r="266" spans="1:12" s="8" customFormat="1" ht="12.75" customHeight="1" x14ac:dyDescent="0.2">
      <c r="A266" s="15">
        <v>431245</v>
      </c>
      <c r="B266" s="12" t="s">
        <v>302</v>
      </c>
      <c r="C266" s="14">
        <v>6621</v>
      </c>
      <c r="D266" s="14">
        <v>1719</v>
      </c>
      <c r="E266" s="13">
        <v>0.25962845491617581</v>
      </c>
      <c r="F266" s="12">
        <v>3</v>
      </c>
      <c r="G266" s="11" t="s">
        <v>72</v>
      </c>
      <c r="H266" s="10" t="s">
        <v>71</v>
      </c>
      <c r="I266" s="10" t="s">
        <v>70</v>
      </c>
      <c r="J266" s="10" t="s">
        <v>550</v>
      </c>
      <c r="K266" s="10" t="s">
        <v>252</v>
      </c>
      <c r="L266" s="17" t="s">
        <v>71</v>
      </c>
    </row>
    <row r="267" spans="1:12" s="8" customFormat="1" ht="12.75" customHeight="1" x14ac:dyDescent="0.2">
      <c r="A267" s="15">
        <v>431247</v>
      </c>
      <c r="B267" s="12" t="s">
        <v>301</v>
      </c>
      <c r="C267" s="14">
        <v>6341</v>
      </c>
      <c r="D267" s="14">
        <v>1184</v>
      </c>
      <c r="E267" s="13">
        <v>0.18672133732849708</v>
      </c>
      <c r="F267" s="12">
        <v>1</v>
      </c>
      <c r="G267" s="11" t="s">
        <v>141</v>
      </c>
      <c r="H267" s="10" t="s">
        <v>4</v>
      </c>
      <c r="I267" s="10" t="s">
        <v>94</v>
      </c>
      <c r="J267" s="10" t="s">
        <v>573</v>
      </c>
      <c r="K267" s="10" t="s">
        <v>276</v>
      </c>
      <c r="L267" s="17" t="s">
        <v>4</v>
      </c>
    </row>
    <row r="268" spans="1:12" s="8" customFormat="1" ht="12.75" customHeight="1" x14ac:dyDescent="0.2">
      <c r="A268" s="15">
        <v>431250</v>
      </c>
      <c r="B268" s="12" t="s">
        <v>300</v>
      </c>
      <c r="C268" s="14">
        <v>12486</v>
      </c>
      <c r="D268" s="14">
        <v>2593</v>
      </c>
      <c r="E268" s="13">
        <v>0.20767259330450105</v>
      </c>
      <c r="F268" s="12">
        <v>18</v>
      </c>
      <c r="G268" s="11" t="s">
        <v>100</v>
      </c>
      <c r="H268" s="10" t="s">
        <v>4</v>
      </c>
      <c r="I268" s="10" t="s">
        <v>3</v>
      </c>
      <c r="J268" s="10" t="s">
        <v>577</v>
      </c>
      <c r="K268" s="10" t="s">
        <v>483</v>
      </c>
      <c r="L268" s="17" t="s">
        <v>4</v>
      </c>
    </row>
    <row r="269" spans="1:12" s="8" customFormat="1" ht="12.75" customHeight="1" x14ac:dyDescent="0.2">
      <c r="A269" s="15">
        <v>431260</v>
      </c>
      <c r="B269" s="12" t="s">
        <v>299</v>
      </c>
      <c r="C269" s="14">
        <v>5292</v>
      </c>
      <c r="D269" s="14">
        <v>1380</v>
      </c>
      <c r="E269" s="13">
        <v>0.26077097505668934</v>
      </c>
      <c r="F269" s="12">
        <v>16</v>
      </c>
      <c r="G269" s="11" t="s">
        <v>46</v>
      </c>
      <c r="H269" s="10" t="s">
        <v>8</v>
      </c>
      <c r="I269" s="10" t="s">
        <v>7</v>
      </c>
      <c r="J269" s="10" t="s">
        <v>536</v>
      </c>
      <c r="K269" s="10" t="s">
        <v>334</v>
      </c>
      <c r="L269" s="17" t="s">
        <v>8</v>
      </c>
    </row>
    <row r="270" spans="1:12" s="8" customFormat="1" ht="12.75" customHeight="1" x14ac:dyDescent="0.2">
      <c r="A270" s="15">
        <v>431261</v>
      </c>
      <c r="B270" s="12" t="s">
        <v>298</v>
      </c>
      <c r="C270" s="14">
        <v>3153</v>
      </c>
      <c r="D270" s="14">
        <v>572</v>
      </c>
      <c r="E270" s="13">
        <v>0.18141452584839834</v>
      </c>
      <c r="F270" s="12">
        <v>5</v>
      </c>
      <c r="G270" s="11" t="s">
        <v>60</v>
      </c>
      <c r="H270" s="10" t="s">
        <v>21</v>
      </c>
      <c r="I270" s="10" t="s">
        <v>59</v>
      </c>
      <c r="J270" s="10" t="s">
        <v>543</v>
      </c>
      <c r="K270" s="10" t="s">
        <v>470</v>
      </c>
      <c r="L270" s="17" t="s">
        <v>21</v>
      </c>
    </row>
    <row r="271" spans="1:12" s="8" customFormat="1" ht="12.75" customHeight="1" x14ac:dyDescent="0.2">
      <c r="A271" s="15">
        <v>431262</v>
      </c>
      <c r="B271" s="12" t="s">
        <v>297</v>
      </c>
      <c r="C271" s="14">
        <v>2022</v>
      </c>
      <c r="D271" s="14">
        <v>371</v>
      </c>
      <c r="E271" s="13">
        <v>0.18348170128585559</v>
      </c>
      <c r="F271" s="12">
        <v>6</v>
      </c>
      <c r="G271" s="11" t="s">
        <v>31</v>
      </c>
      <c r="H271" s="10" t="s">
        <v>17</v>
      </c>
      <c r="I271" s="10" t="s">
        <v>30</v>
      </c>
      <c r="J271" s="10" t="s">
        <v>553</v>
      </c>
      <c r="K271" s="10" t="s">
        <v>259</v>
      </c>
      <c r="L271" s="17" t="s">
        <v>17</v>
      </c>
    </row>
    <row r="272" spans="1:12" s="8" customFormat="1" ht="12.75" customHeight="1" x14ac:dyDescent="0.2">
      <c r="A272" s="15">
        <v>431265</v>
      </c>
      <c r="B272" s="12" t="s">
        <v>296</v>
      </c>
      <c r="C272" s="14">
        <v>17962</v>
      </c>
      <c r="D272" s="14">
        <v>3088</v>
      </c>
      <c r="E272" s="13">
        <v>0.17191849459971051</v>
      </c>
      <c r="F272" s="12">
        <v>6</v>
      </c>
      <c r="G272" s="11" t="s">
        <v>31</v>
      </c>
      <c r="H272" s="10" t="s">
        <v>17</v>
      </c>
      <c r="I272" s="10" t="s">
        <v>116</v>
      </c>
      <c r="J272" s="10" t="s">
        <v>553</v>
      </c>
      <c r="K272" s="10" t="s">
        <v>259</v>
      </c>
      <c r="L272" s="17" t="s">
        <v>17</v>
      </c>
    </row>
    <row r="273" spans="1:12" s="8" customFormat="1" ht="12.75" customHeight="1" x14ac:dyDescent="0.2">
      <c r="A273" s="15">
        <v>431267</v>
      </c>
      <c r="B273" s="12" t="s">
        <v>295</v>
      </c>
      <c r="C273" s="14">
        <v>1901</v>
      </c>
      <c r="D273" s="14">
        <v>441</v>
      </c>
      <c r="E273" s="13">
        <v>0.23198316675433983</v>
      </c>
      <c r="F273" s="12">
        <v>6</v>
      </c>
      <c r="G273" s="11" t="s">
        <v>31</v>
      </c>
      <c r="H273" s="10" t="s">
        <v>17</v>
      </c>
      <c r="I273" s="10" t="s">
        <v>37</v>
      </c>
      <c r="J273" s="10" t="s">
        <v>553</v>
      </c>
      <c r="K273" s="10" t="s">
        <v>259</v>
      </c>
      <c r="L273" s="17" t="s">
        <v>17</v>
      </c>
    </row>
    <row r="274" spans="1:12" s="8" customFormat="1" ht="12.75" customHeight="1" x14ac:dyDescent="0.2">
      <c r="A274" s="15">
        <v>431270</v>
      </c>
      <c r="B274" s="12" t="s">
        <v>294</v>
      </c>
      <c r="C274" s="14">
        <v>12379</v>
      </c>
      <c r="D274" s="14">
        <v>2208</v>
      </c>
      <c r="E274" s="13">
        <v>0.17836658857742951</v>
      </c>
      <c r="F274" s="12">
        <v>11</v>
      </c>
      <c r="G274" s="11" t="s">
        <v>44</v>
      </c>
      <c r="H274" s="10" t="s">
        <v>17</v>
      </c>
      <c r="I274" s="10" t="s">
        <v>24</v>
      </c>
      <c r="J274" s="10" t="s">
        <v>557</v>
      </c>
      <c r="K274" s="10" t="s">
        <v>418</v>
      </c>
      <c r="L274" s="17" t="s">
        <v>17</v>
      </c>
    </row>
    <row r="275" spans="1:12" s="8" customFormat="1" ht="12.75" customHeight="1" x14ac:dyDescent="0.2">
      <c r="A275" s="15">
        <v>431275</v>
      </c>
      <c r="B275" s="12" t="s">
        <v>293</v>
      </c>
      <c r="C275" s="14">
        <v>3458</v>
      </c>
      <c r="D275" s="14">
        <v>675</v>
      </c>
      <c r="E275" s="13">
        <v>0.19519953730480047</v>
      </c>
      <c r="F275" s="12">
        <v>6</v>
      </c>
      <c r="G275" s="11" t="s">
        <v>31</v>
      </c>
      <c r="H275" s="10" t="s">
        <v>17</v>
      </c>
      <c r="I275" s="10" t="s">
        <v>30</v>
      </c>
      <c r="J275" s="10" t="s">
        <v>553</v>
      </c>
      <c r="K275" s="10" t="s">
        <v>259</v>
      </c>
      <c r="L275" s="17" t="s">
        <v>17</v>
      </c>
    </row>
    <row r="276" spans="1:12" s="8" customFormat="1" ht="12.75" customHeight="1" x14ac:dyDescent="0.2">
      <c r="A276" s="15">
        <v>431280</v>
      </c>
      <c r="B276" s="12" t="s">
        <v>292</v>
      </c>
      <c r="C276" s="14">
        <v>5059</v>
      </c>
      <c r="D276" s="14">
        <v>869</v>
      </c>
      <c r="E276" s="13">
        <v>0.17177307768333663</v>
      </c>
      <c r="F276" s="12">
        <v>5</v>
      </c>
      <c r="G276" s="11" t="s">
        <v>22</v>
      </c>
      <c r="H276" s="10" t="s">
        <v>21</v>
      </c>
      <c r="I276" s="10" t="s">
        <v>20</v>
      </c>
      <c r="J276" s="10" t="s">
        <v>543</v>
      </c>
      <c r="K276" s="10" t="s">
        <v>470</v>
      </c>
      <c r="L276" s="17" t="s">
        <v>21</v>
      </c>
    </row>
    <row r="277" spans="1:12" s="8" customFormat="1" ht="12.75" customHeight="1" x14ac:dyDescent="0.2">
      <c r="A277" s="15">
        <v>431290</v>
      </c>
      <c r="B277" s="12" t="s">
        <v>291</v>
      </c>
      <c r="C277" s="14">
        <v>9058</v>
      </c>
      <c r="D277" s="14">
        <v>1915</v>
      </c>
      <c r="E277" s="13">
        <v>0.21141532347096489</v>
      </c>
      <c r="F277" s="12">
        <v>5</v>
      </c>
      <c r="G277" s="11" t="s">
        <v>22</v>
      </c>
      <c r="H277" s="10" t="s">
        <v>21</v>
      </c>
      <c r="I277" s="10" t="s">
        <v>20</v>
      </c>
      <c r="J277" s="10" t="s">
        <v>543</v>
      </c>
      <c r="K277" s="10" t="s">
        <v>470</v>
      </c>
      <c r="L277" s="17" t="s">
        <v>21</v>
      </c>
    </row>
    <row r="278" spans="1:12" s="8" customFormat="1" ht="12.75" customHeight="1" x14ac:dyDescent="0.2">
      <c r="A278" s="15">
        <v>431295</v>
      </c>
      <c r="B278" s="12" t="s">
        <v>290</v>
      </c>
      <c r="C278" s="14">
        <v>2120</v>
      </c>
      <c r="D278" s="14">
        <v>584</v>
      </c>
      <c r="E278" s="13">
        <v>0.27547169811320754</v>
      </c>
      <c r="F278" s="12">
        <v>15</v>
      </c>
      <c r="G278" s="11" t="s">
        <v>87</v>
      </c>
      <c r="H278" s="10" t="s">
        <v>17</v>
      </c>
      <c r="I278" s="10" t="s">
        <v>90</v>
      </c>
      <c r="J278" s="10" t="s">
        <v>15</v>
      </c>
      <c r="K278" s="10" t="s">
        <v>269</v>
      </c>
      <c r="L278" s="17" t="s">
        <v>17</v>
      </c>
    </row>
    <row r="279" spans="1:12" s="8" customFormat="1" ht="12.75" customHeight="1" x14ac:dyDescent="0.2">
      <c r="A279" s="15">
        <v>431300</v>
      </c>
      <c r="B279" s="12" t="s">
        <v>289</v>
      </c>
      <c r="C279" s="14">
        <v>3305</v>
      </c>
      <c r="D279" s="14">
        <v>918</v>
      </c>
      <c r="E279" s="13">
        <v>0.27776096822995461</v>
      </c>
      <c r="F279" s="12">
        <v>16</v>
      </c>
      <c r="G279" s="11" t="s">
        <v>46</v>
      </c>
      <c r="H279" s="10" t="s">
        <v>8</v>
      </c>
      <c r="I279" s="10" t="s">
        <v>7</v>
      </c>
      <c r="J279" s="10" t="s">
        <v>536</v>
      </c>
      <c r="K279" s="10" t="s">
        <v>334</v>
      </c>
      <c r="L279" s="17" t="s">
        <v>8</v>
      </c>
    </row>
    <row r="280" spans="1:12" s="8" customFormat="1" ht="12.75" customHeight="1" x14ac:dyDescent="0.2">
      <c r="A280" s="15">
        <v>431301</v>
      </c>
      <c r="B280" s="12" t="s">
        <v>288</v>
      </c>
      <c r="C280" s="14">
        <v>3062</v>
      </c>
      <c r="D280" s="14">
        <v>726</v>
      </c>
      <c r="E280" s="13">
        <v>0.23709993468321358</v>
      </c>
      <c r="F280" s="12">
        <v>14</v>
      </c>
      <c r="G280" s="11" t="s">
        <v>75</v>
      </c>
      <c r="H280" s="10" t="s">
        <v>12</v>
      </c>
      <c r="I280" s="10" t="s">
        <v>74</v>
      </c>
      <c r="J280" s="10" t="s">
        <v>560</v>
      </c>
      <c r="K280" s="10" t="s">
        <v>194</v>
      </c>
      <c r="L280" s="17" t="s">
        <v>12</v>
      </c>
    </row>
    <row r="281" spans="1:12" s="8" customFormat="1" ht="12.75" customHeight="1" x14ac:dyDescent="0.2">
      <c r="A281" s="15">
        <v>431303</v>
      </c>
      <c r="B281" s="12" t="s">
        <v>287</v>
      </c>
      <c r="C281" s="14">
        <v>4966</v>
      </c>
      <c r="D281" s="14">
        <v>931</v>
      </c>
      <c r="E281" s="13">
        <v>0.18747482883608538</v>
      </c>
      <c r="F281" s="12">
        <v>4</v>
      </c>
      <c r="G281" s="11" t="s">
        <v>66</v>
      </c>
      <c r="H281" s="10" t="s">
        <v>27</v>
      </c>
      <c r="I281" s="10" t="s">
        <v>65</v>
      </c>
      <c r="J281" s="10" t="s">
        <v>582</v>
      </c>
      <c r="K281" s="10" t="s">
        <v>196</v>
      </c>
      <c r="L281" s="17" t="s">
        <v>27</v>
      </c>
    </row>
    <row r="282" spans="1:12" s="8" customFormat="1" ht="12.75" customHeight="1" x14ac:dyDescent="0.2">
      <c r="A282" s="15">
        <v>431306</v>
      </c>
      <c r="B282" s="12" t="s">
        <v>286</v>
      </c>
      <c r="C282" s="14">
        <v>20175</v>
      </c>
      <c r="D282" s="14">
        <v>2236</v>
      </c>
      <c r="E282" s="13">
        <v>0.11083023543990086</v>
      </c>
      <c r="F282" s="12">
        <v>1</v>
      </c>
      <c r="G282" s="11" t="s">
        <v>141</v>
      </c>
      <c r="H282" s="10" t="s">
        <v>4</v>
      </c>
      <c r="I282" s="10" t="s">
        <v>139</v>
      </c>
      <c r="J282" s="10" t="s">
        <v>573</v>
      </c>
      <c r="K282" s="10" t="s">
        <v>276</v>
      </c>
      <c r="L282" s="17" t="s">
        <v>4</v>
      </c>
    </row>
    <row r="283" spans="1:12" s="8" customFormat="1" ht="12.75" customHeight="1" x14ac:dyDescent="0.2">
      <c r="A283" s="15">
        <v>431308</v>
      </c>
      <c r="B283" s="12" t="s">
        <v>285</v>
      </c>
      <c r="C283" s="14">
        <v>2641</v>
      </c>
      <c r="D283" s="14">
        <v>715</v>
      </c>
      <c r="E283" s="13">
        <v>0.27073078379401744</v>
      </c>
      <c r="F283" s="12">
        <v>5</v>
      </c>
      <c r="G283" s="11" t="s">
        <v>56</v>
      </c>
      <c r="H283" s="10" t="s">
        <v>21</v>
      </c>
      <c r="I283" s="10" t="s">
        <v>20</v>
      </c>
      <c r="J283" s="10" t="s">
        <v>543</v>
      </c>
      <c r="K283" s="10" t="s">
        <v>470</v>
      </c>
      <c r="L283" s="17" t="s">
        <v>21</v>
      </c>
    </row>
    <row r="284" spans="1:12" s="8" customFormat="1" ht="12.75" customHeight="1" x14ac:dyDescent="0.2">
      <c r="A284" s="15">
        <v>431310</v>
      </c>
      <c r="B284" s="12" t="s">
        <v>284</v>
      </c>
      <c r="C284" s="14">
        <v>6084</v>
      </c>
      <c r="D284" s="14">
        <v>1351</v>
      </c>
      <c r="E284" s="13">
        <v>0.22205785667324129</v>
      </c>
      <c r="F284" s="12">
        <v>4</v>
      </c>
      <c r="G284" s="11" t="s">
        <v>28</v>
      </c>
      <c r="H284" s="10" t="s">
        <v>27</v>
      </c>
      <c r="I284" s="10" t="s">
        <v>79</v>
      </c>
      <c r="J284" s="10" t="s">
        <v>582</v>
      </c>
      <c r="K284" s="10" t="s">
        <v>196</v>
      </c>
      <c r="L284" s="17" t="s">
        <v>27</v>
      </c>
    </row>
    <row r="285" spans="1:12" s="8" customFormat="1" ht="12.75" customHeight="1" x14ac:dyDescent="0.2">
      <c r="A285" s="15">
        <v>431320</v>
      </c>
      <c r="B285" s="12" t="s">
        <v>283</v>
      </c>
      <c r="C285" s="14">
        <v>22400</v>
      </c>
      <c r="D285" s="14">
        <v>4076</v>
      </c>
      <c r="E285" s="13">
        <v>0.18196428571428572</v>
      </c>
      <c r="F285" s="12">
        <v>5</v>
      </c>
      <c r="G285" s="11" t="s">
        <v>250</v>
      </c>
      <c r="H285" s="10" t="s">
        <v>21</v>
      </c>
      <c r="I285" s="10" t="s">
        <v>176</v>
      </c>
      <c r="J285" s="10" t="s">
        <v>543</v>
      </c>
      <c r="K285" s="10" t="s">
        <v>470</v>
      </c>
      <c r="L285" s="17" t="s">
        <v>21</v>
      </c>
    </row>
    <row r="286" spans="1:12" s="8" customFormat="1" ht="12.75" customHeight="1" x14ac:dyDescent="0.2">
      <c r="A286" s="15">
        <v>431330</v>
      </c>
      <c r="B286" s="12" t="s">
        <v>282</v>
      </c>
      <c r="C286" s="14">
        <v>25850</v>
      </c>
      <c r="D286" s="14">
        <v>4190</v>
      </c>
      <c r="E286" s="13">
        <v>0.16208897485493229</v>
      </c>
      <c r="F286" s="12">
        <v>5</v>
      </c>
      <c r="G286" s="11" t="s">
        <v>22</v>
      </c>
      <c r="H286" s="10" t="s">
        <v>21</v>
      </c>
      <c r="I286" s="10" t="s">
        <v>20</v>
      </c>
      <c r="J286" s="10" t="s">
        <v>543</v>
      </c>
      <c r="K286" s="10" t="s">
        <v>470</v>
      </c>
      <c r="L286" s="17" t="s">
        <v>21</v>
      </c>
    </row>
    <row r="287" spans="1:12" s="8" customFormat="1" ht="12.75" customHeight="1" x14ac:dyDescent="0.2">
      <c r="A287" s="15">
        <v>431333</v>
      </c>
      <c r="B287" s="12" t="s">
        <v>281</v>
      </c>
      <c r="C287" s="14">
        <v>2455</v>
      </c>
      <c r="D287" s="14">
        <v>576</v>
      </c>
      <c r="E287" s="13">
        <v>0.23462321792260693</v>
      </c>
      <c r="F287" s="12">
        <v>17</v>
      </c>
      <c r="G287" s="11" t="s">
        <v>135</v>
      </c>
      <c r="H287" s="10" t="s">
        <v>12</v>
      </c>
      <c r="I287" s="10" t="s">
        <v>253</v>
      </c>
      <c r="J287" s="10" t="s">
        <v>562</v>
      </c>
      <c r="K287" s="10" t="s">
        <v>364</v>
      </c>
      <c r="L287" s="17" t="s">
        <v>12</v>
      </c>
    </row>
    <row r="288" spans="1:12" s="8" customFormat="1" ht="12.75" customHeight="1" x14ac:dyDescent="0.2">
      <c r="A288" s="15">
        <v>431335</v>
      </c>
      <c r="B288" s="12" t="s">
        <v>280</v>
      </c>
      <c r="C288" s="14">
        <v>3670</v>
      </c>
      <c r="D288" s="14">
        <v>811</v>
      </c>
      <c r="E288" s="13">
        <v>0.2209809264305177</v>
      </c>
      <c r="F288" s="12">
        <v>5</v>
      </c>
      <c r="G288" s="11" t="s">
        <v>56</v>
      </c>
      <c r="H288" s="10" t="s">
        <v>21</v>
      </c>
      <c r="I288" s="10" t="s">
        <v>20</v>
      </c>
      <c r="J288" s="10" t="s">
        <v>543</v>
      </c>
      <c r="K288" s="10" t="s">
        <v>470</v>
      </c>
      <c r="L288" s="17" t="s">
        <v>21</v>
      </c>
    </row>
    <row r="289" spans="1:12" s="8" customFormat="1" ht="12.75" customHeight="1" x14ac:dyDescent="0.2">
      <c r="A289" s="15">
        <v>431337</v>
      </c>
      <c r="B289" s="12" t="s">
        <v>279</v>
      </c>
      <c r="C289" s="14">
        <v>27414</v>
      </c>
      <c r="D289" s="14">
        <v>3476</v>
      </c>
      <c r="E289" s="13">
        <v>0.12679652732180638</v>
      </c>
      <c r="F289" s="12">
        <v>1</v>
      </c>
      <c r="G289" s="11" t="s">
        <v>77</v>
      </c>
      <c r="H289" s="10" t="s">
        <v>4</v>
      </c>
      <c r="I289" s="10" t="s">
        <v>139</v>
      </c>
      <c r="J289" s="10" t="s">
        <v>571</v>
      </c>
      <c r="K289" s="10" t="s">
        <v>486</v>
      </c>
      <c r="L289" s="17" t="s">
        <v>4</v>
      </c>
    </row>
    <row r="290" spans="1:12" s="8" customFormat="1" ht="12.75" customHeight="1" x14ac:dyDescent="0.2">
      <c r="A290" s="15">
        <v>431349</v>
      </c>
      <c r="B290" s="12" t="s">
        <v>278</v>
      </c>
      <c r="C290" s="14">
        <v>4199</v>
      </c>
      <c r="D290" s="14">
        <v>930</v>
      </c>
      <c r="E290" s="13">
        <v>0.22148130507263633</v>
      </c>
      <c r="F290" s="12">
        <v>15</v>
      </c>
      <c r="G290" s="11" t="s">
        <v>87</v>
      </c>
      <c r="H290" s="10" t="s">
        <v>17</v>
      </c>
      <c r="I290" s="10" t="s">
        <v>90</v>
      </c>
      <c r="J290" s="10" t="s">
        <v>15</v>
      </c>
      <c r="K290" s="10" t="s">
        <v>269</v>
      </c>
      <c r="L290" s="17" t="s">
        <v>17</v>
      </c>
    </row>
    <row r="291" spans="1:12" s="8" customFormat="1" ht="12.75" customHeight="1" x14ac:dyDescent="0.2">
      <c r="A291" s="15">
        <v>431339</v>
      </c>
      <c r="B291" s="12" t="s">
        <v>277</v>
      </c>
      <c r="C291" s="14">
        <v>3796</v>
      </c>
      <c r="D291" s="14">
        <v>855</v>
      </c>
      <c r="E291" s="13">
        <v>0.22523709167544784</v>
      </c>
      <c r="F291" s="12">
        <v>8</v>
      </c>
      <c r="G291" s="11" t="s">
        <v>121</v>
      </c>
      <c r="H291" s="10" t="s">
        <v>8</v>
      </c>
      <c r="I291" s="10" t="s">
        <v>26</v>
      </c>
      <c r="J291" s="10" t="s">
        <v>541</v>
      </c>
      <c r="K291" s="10" t="s">
        <v>505</v>
      </c>
      <c r="L291" s="17" t="s">
        <v>8</v>
      </c>
    </row>
    <row r="292" spans="1:12" s="8" customFormat="1" ht="12.75" customHeight="1" x14ac:dyDescent="0.2">
      <c r="A292" s="15">
        <v>431340</v>
      </c>
      <c r="B292" s="12" t="s">
        <v>276</v>
      </c>
      <c r="C292" s="14">
        <v>249721</v>
      </c>
      <c r="D292" s="14">
        <v>37958</v>
      </c>
      <c r="E292" s="13">
        <v>0.15200163382334686</v>
      </c>
      <c r="F292" s="12">
        <v>1</v>
      </c>
      <c r="G292" s="11" t="s">
        <v>141</v>
      </c>
      <c r="H292" s="10" t="s">
        <v>4</v>
      </c>
      <c r="I292" s="10" t="s">
        <v>139</v>
      </c>
      <c r="J292" s="10" t="s">
        <v>573</v>
      </c>
      <c r="K292" s="10" t="s">
        <v>276</v>
      </c>
      <c r="L292" s="17" t="s">
        <v>4</v>
      </c>
    </row>
    <row r="293" spans="1:12" s="8" customFormat="1" ht="12.75" customHeight="1" x14ac:dyDescent="0.2">
      <c r="A293" s="15">
        <v>431342</v>
      </c>
      <c r="B293" s="12" t="s">
        <v>275</v>
      </c>
      <c r="C293" s="14">
        <v>3645</v>
      </c>
      <c r="D293" s="14">
        <v>1114</v>
      </c>
      <c r="E293" s="13">
        <v>0.30562414266117971</v>
      </c>
      <c r="F293" s="12">
        <v>14</v>
      </c>
      <c r="G293" s="11" t="s">
        <v>75</v>
      </c>
      <c r="H293" s="10" t="s">
        <v>12</v>
      </c>
      <c r="I293" s="10" t="s">
        <v>74</v>
      </c>
      <c r="J293" s="10" t="s">
        <v>560</v>
      </c>
      <c r="K293" s="10" t="s">
        <v>194</v>
      </c>
      <c r="L293" s="17" t="s">
        <v>12</v>
      </c>
    </row>
    <row r="294" spans="1:12" s="8" customFormat="1" ht="12.75" customHeight="1" x14ac:dyDescent="0.2">
      <c r="A294" s="15">
        <v>431344</v>
      </c>
      <c r="B294" s="12" t="s">
        <v>274</v>
      </c>
      <c r="C294" s="14">
        <v>2264</v>
      </c>
      <c r="D294" s="14">
        <v>514</v>
      </c>
      <c r="E294" s="13">
        <v>0.22703180212014135</v>
      </c>
      <c r="F294" s="12">
        <v>19</v>
      </c>
      <c r="G294" s="11" t="s">
        <v>18</v>
      </c>
      <c r="H294" s="10" t="s">
        <v>17</v>
      </c>
      <c r="I294" s="10" t="s">
        <v>24</v>
      </c>
      <c r="J294" s="10" t="s">
        <v>15</v>
      </c>
      <c r="K294" s="10" t="s">
        <v>269</v>
      </c>
      <c r="L294" s="17" t="s">
        <v>17</v>
      </c>
    </row>
    <row r="295" spans="1:12" s="8" customFormat="1" ht="12.75" customHeight="1" x14ac:dyDescent="0.2">
      <c r="A295" s="15">
        <v>431346</v>
      </c>
      <c r="B295" s="12" t="s">
        <v>273</v>
      </c>
      <c r="C295" s="14">
        <v>1895</v>
      </c>
      <c r="D295" s="14">
        <v>457</v>
      </c>
      <c r="E295" s="13">
        <v>0.24116094986807388</v>
      </c>
      <c r="F295" s="12">
        <v>15</v>
      </c>
      <c r="G295" s="11" t="s">
        <v>87</v>
      </c>
      <c r="H295" s="10" t="s">
        <v>17</v>
      </c>
      <c r="I295" s="10" t="s">
        <v>90</v>
      </c>
      <c r="J295" s="10" t="s">
        <v>15</v>
      </c>
      <c r="K295" s="10" t="s">
        <v>269</v>
      </c>
      <c r="L295" s="17" t="s">
        <v>17</v>
      </c>
    </row>
    <row r="296" spans="1:12" s="8" customFormat="1" ht="12.75" customHeight="1" x14ac:dyDescent="0.2">
      <c r="A296" s="15">
        <v>431350</v>
      </c>
      <c r="B296" s="12" t="s">
        <v>272</v>
      </c>
      <c r="C296" s="14">
        <v>46123</v>
      </c>
      <c r="D296" s="14">
        <v>7952</v>
      </c>
      <c r="E296" s="13">
        <v>0.1724085597207467</v>
      </c>
      <c r="F296" s="12">
        <v>18</v>
      </c>
      <c r="G296" s="11" t="s">
        <v>100</v>
      </c>
      <c r="H296" s="10" t="s">
        <v>4</v>
      </c>
      <c r="I296" s="10" t="s">
        <v>3</v>
      </c>
      <c r="J296" s="10" t="s">
        <v>577</v>
      </c>
      <c r="K296" s="10" t="s">
        <v>483</v>
      </c>
      <c r="L296" s="17" t="s">
        <v>4</v>
      </c>
    </row>
    <row r="297" spans="1:12" s="8" customFormat="1" ht="12.75" customHeight="1" x14ac:dyDescent="0.2">
      <c r="A297" s="15">
        <v>431360</v>
      </c>
      <c r="B297" s="12" t="s">
        <v>271</v>
      </c>
      <c r="C297" s="14">
        <v>4021</v>
      </c>
      <c r="D297" s="14">
        <v>1074</v>
      </c>
      <c r="E297" s="13">
        <v>0.26709773688137278</v>
      </c>
      <c r="F297" s="12">
        <v>6</v>
      </c>
      <c r="G297" s="11" t="s">
        <v>34</v>
      </c>
      <c r="H297" s="10" t="s">
        <v>17</v>
      </c>
      <c r="I297" s="10" t="s">
        <v>33</v>
      </c>
      <c r="J297" s="10" t="s">
        <v>553</v>
      </c>
      <c r="K297" s="10" t="s">
        <v>259</v>
      </c>
      <c r="L297" s="17" t="s">
        <v>17</v>
      </c>
    </row>
    <row r="298" spans="1:12" s="8" customFormat="1" ht="12.75" customHeight="1" x14ac:dyDescent="0.2">
      <c r="A298" s="15">
        <v>431365</v>
      </c>
      <c r="B298" s="12" t="s">
        <v>270</v>
      </c>
      <c r="C298" s="14">
        <v>12004</v>
      </c>
      <c r="D298" s="14">
        <v>2787</v>
      </c>
      <c r="E298" s="13">
        <v>0.23217260913028989</v>
      </c>
      <c r="F298" s="12">
        <v>18</v>
      </c>
      <c r="G298" s="11" t="s">
        <v>100</v>
      </c>
      <c r="H298" s="10" t="s">
        <v>4</v>
      </c>
      <c r="I298" s="10" t="s">
        <v>3</v>
      </c>
      <c r="J298" s="10" t="s">
        <v>577</v>
      </c>
      <c r="K298" s="10" t="s">
        <v>483</v>
      </c>
      <c r="L298" s="17" t="s">
        <v>4</v>
      </c>
    </row>
    <row r="299" spans="1:12" s="8" customFormat="1" ht="12.75" customHeight="1" x14ac:dyDescent="0.2">
      <c r="A299" s="15">
        <v>431370</v>
      </c>
      <c r="B299" s="12" t="s">
        <v>269</v>
      </c>
      <c r="C299" s="14">
        <v>34855</v>
      </c>
      <c r="D299" s="14">
        <v>5767</v>
      </c>
      <c r="E299" s="13">
        <v>0.16545689284177306</v>
      </c>
      <c r="F299" s="12">
        <v>15</v>
      </c>
      <c r="G299" s="11" t="s">
        <v>87</v>
      </c>
      <c r="H299" s="10" t="s">
        <v>17</v>
      </c>
      <c r="I299" s="10" t="s">
        <v>90</v>
      </c>
      <c r="J299" s="10" t="s">
        <v>15</v>
      </c>
      <c r="K299" s="10" t="s">
        <v>269</v>
      </c>
      <c r="L299" s="17" t="s">
        <v>17</v>
      </c>
    </row>
    <row r="300" spans="1:12" s="8" customFormat="1" ht="12.75" customHeight="1" x14ac:dyDescent="0.2">
      <c r="A300" s="15">
        <v>431380</v>
      </c>
      <c r="B300" s="12" t="s">
        <v>268</v>
      </c>
      <c r="C300" s="14">
        <v>7339</v>
      </c>
      <c r="D300" s="14">
        <v>1434</v>
      </c>
      <c r="E300" s="13">
        <v>0.19539446791115955</v>
      </c>
      <c r="F300" s="12">
        <v>19</v>
      </c>
      <c r="G300" s="11" t="s">
        <v>18</v>
      </c>
      <c r="H300" s="10" t="s">
        <v>17</v>
      </c>
      <c r="I300" s="10" t="s">
        <v>24</v>
      </c>
      <c r="J300" s="10" t="s">
        <v>15</v>
      </c>
      <c r="K300" s="10" t="s">
        <v>269</v>
      </c>
      <c r="L300" s="17" t="s">
        <v>17</v>
      </c>
    </row>
    <row r="301" spans="1:12" s="8" customFormat="1" ht="12.75" customHeight="1" x14ac:dyDescent="0.2">
      <c r="A301" s="15">
        <v>431390</v>
      </c>
      <c r="B301" s="12" t="s">
        <v>267</v>
      </c>
      <c r="C301" s="14">
        <v>43650</v>
      </c>
      <c r="D301" s="14">
        <v>6408</v>
      </c>
      <c r="E301" s="13">
        <v>0.14680412371134022</v>
      </c>
      <c r="F301" s="12">
        <v>17</v>
      </c>
      <c r="G301" s="11" t="s">
        <v>135</v>
      </c>
      <c r="H301" s="10" t="s">
        <v>12</v>
      </c>
      <c r="I301" s="10" t="s">
        <v>253</v>
      </c>
      <c r="J301" s="10" t="s">
        <v>562</v>
      </c>
      <c r="K301" s="10" t="s">
        <v>364</v>
      </c>
      <c r="L301" s="17" t="s">
        <v>12</v>
      </c>
    </row>
    <row r="302" spans="1:12" s="8" customFormat="1" ht="12.75" customHeight="1" x14ac:dyDescent="0.2">
      <c r="A302" s="15">
        <v>431395</v>
      </c>
      <c r="B302" s="12" t="s">
        <v>266</v>
      </c>
      <c r="C302" s="14">
        <v>10150</v>
      </c>
      <c r="D302" s="14">
        <v>1954</v>
      </c>
      <c r="E302" s="13">
        <v>0.19251231527093596</v>
      </c>
      <c r="F302" s="12">
        <v>13</v>
      </c>
      <c r="G302" s="11" t="s">
        <v>50</v>
      </c>
      <c r="H302" s="10" t="s">
        <v>8</v>
      </c>
      <c r="I302" s="10" t="s">
        <v>49</v>
      </c>
      <c r="J302" s="10" t="s">
        <v>539</v>
      </c>
      <c r="K302" s="10" t="s">
        <v>198</v>
      </c>
      <c r="L302" s="17" t="s">
        <v>8</v>
      </c>
    </row>
    <row r="303" spans="1:12" s="8" customFormat="1" ht="12.75" customHeight="1" x14ac:dyDescent="0.2">
      <c r="A303" s="15">
        <v>431400</v>
      </c>
      <c r="B303" s="12" t="s">
        <v>265</v>
      </c>
      <c r="C303" s="14">
        <v>7568</v>
      </c>
      <c r="D303" s="14">
        <v>1480</v>
      </c>
      <c r="E303" s="13">
        <v>0.19556025369978858</v>
      </c>
      <c r="F303" s="12">
        <v>5</v>
      </c>
      <c r="G303" s="11" t="s">
        <v>22</v>
      </c>
      <c r="H303" s="10" t="s">
        <v>21</v>
      </c>
      <c r="I303" s="10" t="s">
        <v>20</v>
      </c>
      <c r="J303" s="10" t="s">
        <v>543</v>
      </c>
      <c r="K303" s="10" t="s">
        <v>470</v>
      </c>
      <c r="L303" s="17" t="s">
        <v>21</v>
      </c>
    </row>
    <row r="304" spans="1:12" s="8" customFormat="1" ht="12.75" customHeight="1" x14ac:dyDescent="0.2">
      <c r="A304" s="15">
        <v>431402</v>
      </c>
      <c r="B304" s="12" t="s">
        <v>264</v>
      </c>
      <c r="C304" s="14">
        <v>7572</v>
      </c>
      <c r="D304" s="14">
        <v>1715</v>
      </c>
      <c r="E304" s="13">
        <v>0.22649234020073958</v>
      </c>
      <c r="F304" s="12">
        <v>4</v>
      </c>
      <c r="G304" s="11" t="s">
        <v>28</v>
      </c>
      <c r="H304" s="10" t="s">
        <v>27</v>
      </c>
      <c r="I304" s="10" t="s">
        <v>26</v>
      </c>
      <c r="J304" s="10" t="s">
        <v>582</v>
      </c>
      <c r="K304" s="10" t="s">
        <v>196</v>
      </c>
      <c r="L304" s="17" t="s">
        <v>27</v>
      </c>
    </row>
    <row r="305" spans="1:12" s="8" customFormat="1" ht="12.75" customHeight="1" x14ac:dyDescent="0.2">
      <c r="A305" s="15">
        <v>431403</v>
      </c>
      <c r="B305" s="12" t="s">
        <v>263</v>
      </c>
      <c r="C305" s="14">
        <v>4177</v>
      </c>
      <c r="D305" s="14">
        <v>758</v>
      </c>
      <c r="E305" s="13">
        <v>0.18146995451280823</v>
      </c>
      <c r="F305" s="12">
        <v>1</v>
      </c>
      <c r="G305" s="11" t="s">
        <v>77</v>
      </c>
      <c r="H305" s="10" t="s">
        <v>4</v>
      </c>
      <c r="I305" s="10" t="s">
        <v>55</v>
      </c>
      <c r="J305" s="10" t="s">
        <v>571</v>
      </c>
      <c r="K305" s="10" t="s">
        <v>486</v>
      </c>
      <c r="L305" s="17" t="s">
        <v>4</v>
      </c>
    </row>
    <row r="306" spans="1:12" s="8" customFormat="1" ht="12.75" customHeight="1" x14ac:dyDescent="0.2">
      <c r="A306" s="15">
        <v>431405</v>
      </c>
      <c r="B306" s="12" t="s">
        <v>262</v>
      </c>
      <c r="C306" s="14">
        <v>55423</v>
      </c>
      <c r="D306" s="14">
        <v>6182</v>
      </c>
      <c r="E306" s="13">
        <v>0.11154213954495426</v>
      </c>
      <c r="F306" s="12">
        <v>1</v>
      </c>
      <c r="G306" s="11" t="s">
        <v>95</v>
      </c>
      <c r="H306" s="10" t="s">
        <v>4</v>
      </c>
      <c r="I306" s="10" t="s">
        <v>94</v>
      </c>
      <c r="J306" s="10" t="s">
        <v>575</v>
      </c>
      <c r="K306" s="10" t="s">
        <v>112</v>
      </c>
      <c r="L306" s="17" t="s">
        <v>4</v>
      </c>
    </row>
    <row r="307" spans="1:12" s="8" customFormat="1" ht="12.75" customHeight="1" x14ac:dyDescent="0.2">
      <c r="A307" s="15">
        <v>431406</v>
      </c>
      <c r="B307" s="12" t="s">
        <v>261</v>
      </c>
      <c r="C307" s="14">
        <v>4738</v>
      </c>
      <c r="D307" s="14">
        <v>907</v>
      </c>
      <c r="E307" s="13">
        <v>0.19143098353735755</v>
      </c>
      <c r="F307" s="12">
        <v>8</v>
      </c>
      <c r="G307" s="11" t="s">
        <v>121</v>
      </c>
      <c r="H307" s="10" t="s">
        <v>8</v>
      </c>
      <c r="I307" s="10" t="s">
        <v>49</v>
      </c>
      <c r="J307" s="10" t="s">
        <v>541</v>
      </c>
      <c r="K307" s="10" t="s">
        <v>505</v>
      </c>
      <c r="L307" s="17" t="s">
        <v>8</v>
      </c>
    </row>
    <row r="308" spans="1:12" s="8" customFormat="1" ht="12.75" customHeight="1" x14ac:dyDescent="0.2">
      <c r="A308" s="15">
        <v>431407</v>
      </c>
      <c r="B308" s="12" t="s">
        <v>260</v>
      </c>
      <c r="C308" s="14">
        <v>6347</v>
      </c>
      <c r="D308" s="14">
        <v>1318</v>
      </c>
      <c r="E308" s="13">
        <v>0.20765716086340003</v>
      </c>
      <c r="F308" s="12">
        <v>13</v>
      </c>
      <c r="G308" s="11" t="s">
        <v>50</v>
      </c>
      <c r="H308" s="10" t="s">
        <v>8</v>
      </c>
      <c r="I308" s="10" t="s">
        <v>49</v>
      </c>
      <c r="J308" s="10" t="s">
        <v>539</v>
      </c>
      <c r="K308" s="10" t="s">
        <v>198</v>
      </c>
      <c r="L308" s="17" t="s">
        <v>8</v>
      </c>
    </row>
    <row r="309" spans="1:12" s="8" customFormat="1" ht="12.75" customHeight="1" x14ac:dyDescent="0.2">
      <c r="A309" s="15">
        <v>431410</v>
      </c>
      <c r="B309" s="12" t="s">
        <v>259</v>
      </c>
      <c r="C309" s="14">
        <v>202344</v>
      </c>
      <c r="D309" s="14">
        <v>30247</v>
      </c>
      <c r="E309" s="13">
        <v>0.14948305855375005</v>
      </c>
      <c r="F309" s="12">
        <v>6</v>
      </c>
      <c r="G309" s="11" t="s">
        <v>31</v>
      </c>
      <c r="H309" s="10" t="s">
        <v>17</v>
      </c>
      <c r="I309" s="10" t="s">
        <v>30</v>
      </c>
      <c r="J309" s="10" t="s">
        <v>553</v>
      </c>
      <c r="K309" s="10" t="s">
        <v>259</v>
      </c>
      <c r="L309" s="17" t="s">
        <v>17</v>
      </c>
    </row>
    <row r="310" spans="1:12" s="8" customFormat="1" ht="12.75" customHeight="1" x14ac:dyDescent="0.2">
      <c r="A310" s="15">
        <v>431413</v>
      </c>
      <c r="B310" s="12" t="s">
        <v>258</v>
      </c>
      <c r="C310" s="14">
        <v>2178</v>
      </c>
      <c r="D310" s="14">
        <v>598</v>
      </c>
      <c r="E310" s="13">
        <v>0.27456382001836549</v>
      </c>
      <c r="F310" s="12">
        <v>11</v>
      </c>
      <c r="G310" s="11" t="s">
        <v>44</v>
      </c>
      <c r="H310" s="10" t="s">
        <v>17</v>
      </c>
      <c r="I310" s="10" t="s">
        <v>43</v>
      </c>
      <c r="J310" s="10" t="s">
        <v>557</v>
      </c>
      <c r="K310" s="10" t="s">
        <v>418</v>
      </c>
      <c r="L310" s="17" t="s">
        <v>17</v>
      </c>
    </row>
    <row r="311" spans="1:12" s="8" customFormat="1" ht="12.75" customHeight="1" x14ac:dyDescent="0.2">
      <c r="A311" s="16">
        <v>431415</v>
      </c>
      <c r="B311" s="12" t="s">
        <v>257</v>
      </c>
      <c r="C311" s="14">
        <v>8952</v>
      </c>
      <c r="D311" s="14">
        <v>1870</v>
      </c>
      <c r="E311" s="13">
        <v>0.20889186773905272</v>
      </c>
      <c r="F311" s="12">
        <v>16</v>
      </c>
      <c r="G311" s="11" t="s">
        <v>9</v>
      </c>
      <c r="H311" s="10" t="s">
        <v>8</v>
      </c>
      <c r="I311" s="10" t="s">
        <v>7</v>
      </c>
      <c r="J311" s="10" t="s">
        <v>536</v>
      </c>
      <c r="K311" s="10" t="s">
        <v>334</v>
      </c>
      <c r="L311" s="17" t="s">
        <v>8</v>
      </c>
    </row>
    <row r="312" spans="1:12" s="8" customFormat="1" ht="12.75" customHeight="1" x14ac:dyDescent="0.2">
      <c r="A312" s="15">
        <v>431417</v>
      </c>
      <c r="B312" s="12" t="s">
        <v>256</v>
      </c>
      <c r="C312" s="14">
        <v>2048</v>
      </c>
      <c r="D312" s="14">
        <v>384</v>
      </c>
      <c r="E312" s="13">
        <v>0.1875</v>
      </c>
      <c r="F312" s="12">
        <v>3</v>
      </c>
      <c r="G312" s="11" t="s">
        <v>72</v>
      </c>
      <c r="H312" s="10" t="s">
        <v>71</v>
      </c>
      <c r="I312" s="10" t="s">
        <v>70</v>
      </c>
      <c r="J312" s="10" t="s">
        <v>550</v>
      </c>
      <c r="K312" s="10" t="s">
        <v>252</v>
      </c>
      <c r="L312" s="17" t="s">
        <v>71</v>
      </c>
    </row>
    <row r="313" spans="1:12" s="8" customFormat="1" ht="12.75" customHeight="1" x14ac:dyDescent="0.2">
      <c r="A313" s="15">
        <v>431420</v>
      </c>
      <c r="B313" s="12" t="s">
        <v>255</v>
      </c>
      <c r="C313" s="14">
        <v>7941</v>
      </c>
      <c r="D313" s="14">
        <v>1735</v>
      </c>
      <c r="E313" s="13">
        <v>0.21848633673340889</v>
      </c>
      <c r="F313" s="12">
        <v>3</v>
      </c>
      <c r="G313" s="11" t="s">
        <v>72</v>
      </c>
      <c r="H313" s="10" t="s">
        <v>71</v>
      </c>
      <c r="I313" s="10" t="s">
        <v>70</v>
      </c>
      <c r="J313" s="10" t="s">
        <v>550</v>
      </c>
      <c r="K313" s="10" t="s">
        <v>252</v>
      </c>
      <c r="L313" s="17" t="s">
        <v>71</v>
      </c>
    </row>
    <row r="314" spans="1:12" s="8" customFormat="1" ht="12.75" customHeight="1" x14ac:dyDescent="0.2">
      <c r="A314" s="15">
        <v>431430</v>
      </c>
      <c r="B314" s="12" t="s">
        <v>254</v>
      </c>
      <c r="C314" s="14">
        <v>3959</v>
      </c>
      <c r="D314" s="14">
        <v>843</v>
      </c>
      <c r="E314" s="13">
        <v>0.21293255872695124</v>
      </c>
      <c r="F314" s="12">
        <v>17</v>
      </c>
      <c r="G314" s="11" t="s">
        <v>135</v>
      </c>
      <c r="H314" s="10" t="s">
        <v>12</v>
      </c>
      <c r="I314" s="10" t="s">
        <v>253</v>
      </c>
      <c r="J314" s="10" t="s">
        <v>562</v>
      </c>
      <c r="K314" s="10" t="s">
        <v>364</v>
      </c>
      <c r="L314" s="17" t="s">
        <v>12</v>
      </c>
    </row>
    <row r="315" spans="1:12" s="8" customFormat="1" ht="12.75" customHeight="1" x14ac:dyDescent="0.2">
      <c r="A315" s="15">
        <v>431440</v>
      </c>
      <c r="B315" s="12" t="s">
        <v>252</v>
      </c>
      <c r="C315" s="14">
        <v>340630</v>
      </c>
      <c r="D315" s="14">
        <v>63696</v>
      </c>
      <c r="E315" s="13">
        <v>0.18699468631653113</v>
      </c>
      <c r="F315" s="12">
        <v>3</v>
      </c>
      <c r="G315" s="11" t="s">
        <v>72</v>
      </c>
      <c r="H315" s="10" t="s">
        <v>71</v>
      </c>
      <c r="I315" s="10" t="s">
        <v>70</v>
      </c>
      <c r="J315" s="10" t="s">
        <v>550</v>
      </c>
      <c r="K315" s="10" t="s">
        <v>252</v>
      </c>
      <c r="L315" s="17" t="s">
        <v>71</v>
      </c>
    </row>
    <row r="316" spans="1:12" s="8" customFormat="1" ht="12.75" customHeight="1" x14ac:dyDescent="0.2">
      <c r="A316" s="15">
        <v>431442</v>
      </c>
      <c r="B316" s="12" t="s">
        <v>251</v>
      </c>
      <c r="C316" s="14">
        <v>5687</v>
      </c>
      <c r="D316" s="14">
        <v>1044</v>
      </c>
      <c r="E316" s="13">
        <v>0.18357657816071743</v>
      </c>
      <c r="F316" s="12">
        <v>5</v>
      </c>
      <c r="G316" s="11" t="s">
        <v>250</v>
      </c>
      <c r="H316" s="10" t="s">
        <v>21</v>
      </c>
      <c r="I316" s="10" t="s">
        <v>176</v>
      </c>
      <c r="J316" s="10" t="s">
        <v>543</v>
      </c>
      <c r="K316" s="10" t="s">
        <v>470</v>
      </c>
      <c r="L316" s="17" t="s">
        <v>21</v>
      </c>
    </row>
    <row r="317" spans="1:12" s="8" customFormat="1" ht="12.75" customHeight="1" x14ac:dyDescent="0.2">
      <c r="A317" s="15">
        <v>431445</v>
      </c>
      <c r="B317" s="12" t="s">
        <v>249</v>
      </c>
      <c r="C317" s="14">
        <v>2640</v>
      </c>
      <c r="D317" s="14">
        <v>516</v>
      </c>
      <c r="E317" s="13">
        <v>0.19545454545454546</v>
      </c>
      <c r="F317" s="12">
        <v>19</v>
      </c>
      <c r="G317" s="11" t="s">
        <v>18</v>
      </c>
      <c r="H317" s="10" t="s">
        <v>17</v>
      </c>
      <c r="I317" s="10" t="s">
        <v>24</v>
      </c>
      <c r="J317" s="10" t="s">
        <v>15</v>
      </c>
      <c r="K317" s="10" t="s">
        <v>269</v>
      </c>
      <c r="L317" s="17" t="s">
        <v>17</v>
      </c>
    </row>
    <row r="318" spans="1:12" s="8" customFormat="1" ht="12.75" customHeight="1" x14ac:dyDescent="0.2">
      <c r="A318" s="15">
        <v>431446</v>
      </c>
      <c r="B318" s="12" t="s">
        <v>248</v>
      </c>
      <c r="C318" s="14">
        <v>2173</v>
      </c>
      <c r="D318" s="14">
        <v>527</v>
      </c>
      <c r="E318" s="13">
        <v>0.24252185918085595</v>
      </c>
      <c r="F318" s="12">
        <v>5</v>
      </c>
      <c r="G318" s="11" t="s">
        <v>60</v>
      </c>
      <c r="H318" s="10" t="s">
        <v>21</v>
      </c>
      <c r="I318" s="10" t="s">
        <v>59</v>
      </c>
      <c r="J318" s="10" t="s">
        <v>543</v>
      </c>
      <c r="K318" s="10" t="s">
        <v>470</v>
      </c>
      <c r="L318" s="17" t="s">
        <v>21</v>
      </c>
    </row>
    <row r="319" spans="1:12" s="8" customFormat="1" ht="12.75" customHeight="1" x14ac:dyDescent="0.2">
      <c r="A319" s="15">
        <v>431447</v>
      </c>
      <c r="B319" s="12" t="s">
        <v>247</v>
      </c>
      <c r="C319" s="14">
        <v>4210</v>
      </c>
      <c r="D319" s="14">
        <v>904</v>
      </c>
      <c r="E319" s="13">
        <v>0.21472684085510688</v>
      </c>
      <c r="F319" s="12">
        <v>4</v>
      </c>
      <c r="G319" s="11" t="s">
        <v>28</v>
      </c>
      <c r="H319" s="10" t="s">
        <v>27</v>
      </c>
      <c r="I319" s="10" t="s">
        <v>79</v>
      </c>
      <c r="J319" s="10" t="s">
        <v>582</v>
      </c>
      <c r="K319" s="10" t="s">
        <v>196</v>
      </c>
      <c r="L319" s="17" t="s">
        <v>27</v>
      </c>
    </row>
    <row r="320" spans="1:12" s="8" customFormat="1" ht="12.75" customHeight="1" x14ac:dyDescent="0.2">
      <c r="A320" s="15">
        <v>431449</v>
      </c>
      <c r="B320" s="12" t="s">
        <v>246</v>
      </c>
      <c r="C320" s="14">
        <v>4647</v>
      </c>
      <c r="D320" s="14">
        <v>889</v>
      </c>
      <c r="E320" s="13">
        <v>0.19130621906606413</v>
      </c>
      <c r="F320" s="12">
        <v>19</v>
      </c>
      <c r="G320" s="11" t="s">
        <v>18</v>
      </c>
      <c r="H320" s="10" t="s">
        <v>17</v>
      </c>
      <c r="I320" s="10" t="s">
        <v>24</v>
      </c>
      <c r="J320" s="10" t="s">
        <v>15</v>
      </c>
      <c r="K320" s="10" t="s">
        <v>269</v>
      </c>
      <c r="L320" s="17" t="s">
        <v>17</v>
      </c>
    </row>
    <row r="321" spans="1:12" s="8" customFormat="1" ht="12.75" customHeight="1" x14ac:dyDescent="0.2">
      <c r="A321" s="15">
        <v>431450</v>
      </c>
      <c r="B321" s="12" t="s">
        <v>245</v>
      </c>
      <c r="C321" s="14">
        <v>11947</v>
      </c>
      <c r="D321" s="14">
        <v>2709</v>
      </c>
      <c r="E321" s="13">
        <v>0.22675148572863479</v>
      </c>
      <c r="F321" s="12">
        <v>3</v>
      </c>
      <c r="G321" s="11" t="s">
        <v>72</v>
      </c>
      <c r="H321" s="10" t="s">
        <v>71</v>
      </c>
      <c r="I321" s="10" t="s">
        <v>70</v>
      </c>
      <c r="J321" s="10" t="s">
        <v>550</v>
      </c>
      <c r="K321" s="10" t="s">
        <v>252</v>
      </c>
      <c r="L321" s="17" t="s">
        <v>71</v>
      </c>
    </row>
    <row r="322" spans="1:12" s="8" customFormat="1" ht="12.75" customHeight="1" x14ac:dyDescent="0.2">
      <c r="A322" s="15">
        <v>431454</v>
      </c>
      <c r="B322" s="12" t="s">
        <v>244</v>
      </c>
      <c r="C322" s="14">
        <v>3065</v>
      </c>
      <c r="D322" s="14">
        <v>482</v>
      </c>
      <c r="E322" s="13">
        <v>0.15725938009787929</v>
      </c>
      <c r="F322" s="12">
        <v>5</v>
      </c>
      <c r="G322" s="11" t="s">
        <v>22</v>
      </c>
      <c r="H322" s="10" t="s">
        <v>21</v>
      </c>
      <c r="I322" s="10" t="s">
        <v>20</v>
      </c>
      <c r="J322" s="10" t="s">
        <v>543</v>
      </c>
      <c r="K322" s="10" t="s">
        <v>470</v>
      </c>
      <c r="L322" s="17" t="s">
        <v>21</v>
      </c>
    </row>
    <row r="323" spans="1:12" s="8" customFormat="1" ht="12.75" customHeight="1" x14ac:dyDescent="0.2">
      <c r="A323" s="15">
        <v>431455</v>
      </c>
      <c r="B323" s="12" t="s">
        <v>243</v>
      </c>
      <c r="C323" s="14">
        <v>2610</v>
      </c>
      <c r="D323" s="14">
        <v>750</v>
      </c>
      <c r="E323" s="13">
        <v>0.28735632183908044</v>
      </c>
      <c r="F323" s="12">
        <v>12</v>
      </c>
      <c r="G323" s="11" t="s">
        <v>13</v>
      </c>
      <c r="H323" s="10" t="s">
        <v>12</v>
      </c>
      <c r="I323" s="10" t="s">
        <v>11</v>
      </c>
      <c r="J323" s="10" t="s">
        <v>566</v>
      </c>
      <c r="K323" s="10" t="s">
        <v>188</v>
      </c>
      <c r="L323" s="17" t="s">
        <v>12</v>
      </c>
    </row>
    <row r="324" spans="1:12" s="8" customFormat="1" ht="12.75" customHeight="1" x14ac:dyDescent="0.2">
      <c r="A324" s="15">
        <v>431460</v>
      </c>
      <c r="B324" s="12" t="s">
        <v>242</v>
      </c>
      <c r="C324" s="14">
        <v>18990</v>
      </c>
      <c r="D324" s="14">
        <v>4644</v>
      </c>
      <c r="E324" s="13">
        <v>0.24454976303317535</v>
      </c>
      <c r="F324" s="12">
        <v>3</v>
      </c>
      <c r="G324" s="11" t="s">
        <v>72</v>
      </c>
      <c r="H324" s="10" t="s">
        <v>71</v>
      </c>
      <c r="I324" s="10" t="s">
        <v>70</v>
      </c>
      <c r="J324" s="10" t="s">
        <v>550</v>
      </c>
      <c r="K324" s="10" t="s">
        <v>252</v>
      </c>
      <c r="L324" s="17" t="s">
        <v>71</v>
      </c>
    </row>
    <row r="325" spans="1:12" s="8" customFormat="1" ht="12.75" customHeight="1" x14ac:dyDescent="0.2">
      <c r="A325" s="15">
        <v>431470</v>
      </c>
      <c r="B325" s="12" t="s">
        <v>241</v>
      </c>
      <c r="C325" s="14">
        <v>10623</v>
      </c>
      <c r="D325" s="14">
        <v>2216</v>
      </c>
      <c r="E325" s="13">
        <v>0.20860397251247292</v>
      </c>
      <c r="F325" s="12">
        <v>19</v>
      </c>
      <c r="G325" s="11" t="s">
        <v>18</v>
      </c>
      <c r="H325" s="10" t="s">
        <v>17</v>
      </c>
      <c r="I325" s="10" t="s">
        <v>24</v>
      </c>
      <c r="J325" s="10" t="s">
        <v>15</v>
      </c>
      <c r="K325" s="10" t="s">
        <v>269</v>
      </c>
      <c r="L325" s="17" t="s">
        <v>17</v>
      </c>
    </row>
    <row r="326" spans="1:12" s="8" customFormat="1" ht="12.75" customHeight="1" x14ac:dyDescent="0.2">
      <c r="A326" s="16">
        <v>431475</v>
      </c>
      <c r="B326" s="12" t="s">
        <v>240</v>
      </c>
      <c r="C326" s="14">
        <v>2216</v>
      </c>
      <c r="D326" s="14">
        <v>601</v>
      </c>
      <c r="E326" s="13">
        <v>0.27120938628158847</v>
      </c>
      <c r="F326" s="12">
        <v>16</v>
      </c>
      <c r="G326" s="11" t="s">
        <v>9</v>
      </c>
      <c r="H326" s="10" t="s">
        <v>8</v>
      </c>
      <c r="I326" s="10" t="s">
        <v>7</v>
      </c>
      <c r="J326" s="10" t="s">
        <v>536</v>
      </c>
      <c r="K326" s="10" t="s">
        <v>334</v>
      </c>
      <c r="L326" s="17" t="s">
        <v>8</v>
      </c>
    </row>
    <row r="327" spans="1:12" s="8" customFormat="1" ht="12.75" customHeight="1" x14ac:dyDescent="0.2">
      <c r="A327" s="15">
        <v>431477</v>
      </c>
      <c r="B327" s="12" t="s">
        <v>239</v>
      </c>
      <c r="C327" s="14">
        <v>3797</v>
      </c>
      <c r="D327" s="14">
        <v>714</v>
      </c>
      <c r="E327" s="13">
        <v>0.18804319199367922</v>
      </c>
      <c r="F327" s="12">
        <v>6</v>
      </c>
      <c r="G327" s="11" t="s">
        <v>31</v>
      </c>
      <c r="H327" s="10" t="s">
        <v>17</v>
      </c>
      <c r="I327" s="10" t="s">
        <v>30</v>
      </c>
      <c r="J327" s="10" t="s">
        <v>553</v>
      </c>
      <c r="K327" s="10" t="s">
        <v>259</v>
      </c>
      <c r="L327" s="17" t="s">
        <v>17</v>
      </c>
    </row>
    <row r="328" spans="1:12" s="8" customFormat="1" ht="12.75" customHeight="1" x14ac:dyDescent="0.2">
      <c r="A328" s="15">
        <v>431478</v>
      </c>
      <c r="B328" s="12" t="s">
        <v>238</v>
      </c>
      <c r="C328" s="14">
        <v>1736</v>
      </c>
      <c r="D328" s="14">
        <v>516</v>
      </c>
      <c r="E328" s="13">
        <v>0.29723502304147464</v>
      </c>
      <c r="F328" s="12">
        <v>11</v>
      </c>
      <c r="G328" s="11" t="s">
        <v>44</v>
      </c>
      <c r="H328" s="10" t="s">
        <v>17</v>
      </c>
      <c r="I328" s="10" t="s">
        <v>43</v>
      </c>
      <c r="J328" s="10" t="s">
        <v>557</v>
      </c>
      <c r="K328" s="10" t="s">
        <v>418</v>
      </c>
      <c r="L328" s="17" t="s">
        <v>17</v>
      </c>
    </row>
    <row r="329" spans="1:12" s="8" customFormat="1" ht="12.75" customHeight="1" x14ac:dyDescent="0.2">
      <c r="A329" s="15">
        <v>431480</v>
      </c>
      <c r="B329" s="12" t="s">
        <v>237</v>
      </c>
      <c r="C329" s="14">
        <v>35388</v>
      </c>
      <c r="D329" s="14">
        <v>5025</v>
      </c>
      <c r="E329" s="13">
        <v>0.14199728721600544</v>
      </c>
      <c r="F329" s="12">
        <v>1</v>
      </c>
      <c r="G329" s="11" t="s">
        <v>141</v>
      </c>
      <c r="H329" s="10" t="s">
        <v>4</v>
      </c>
      <c r="I329" s="10" t="s">
        <v>139</v>
      </c>
      <c r="J329" s="10" t="s">
        <v>573</v>
      </c>
      <c r="K329" s="10" t="s">
        <v>276</v>
      </c>
      <c r="L329" s="17" t="s">
        <v>4</v>
      </c>
    </row>
    <row r="330" spans="1:12" s="8" customFormat="1" ht="12.75" customHeight="1" x14ac:dyDescent="0.2">
      <c r="A330" s="15">
        <v>431490</v>
      </c>
      <c r="B330" s="12" t="s">
        <v>236</v>
      </c>
      <c r="C330" s="14">
        <v>1465430</v>
      </c>
      <c r="D330" s="14">
        <v>278482</v>
      </c>
      <c r="E330" s="13">
        <v>0.19003432439625229</v>
      </c>
      <c r="F330" s="12">
        <v>2</v>
      </c>
      <c r="G330" s="11" t="s">
        <v>41</v>
      </c>
      <c r="H330" s="10" t="s">
        <v>4</v>
      </c>
      <c r="I330" s="10" t="s">
        <v>40</v>
      </c>
      <c r="J330" s="10" t="s">
        <v>727</v>
      </c>
      <c r="K330" s="10" t="s">
        <v>236</v>
      </c>
      <c r="L330" s="17" t="s">
        <v>4</v>
      </c>
    </row>
    <row r="331" spans="1:12" s="8" customFormat="1" ht="12.75" customHeight="1" x14ac:dyDescent="0.2">
      <c r="A331" s="15">
        <v>431500</v>
      </c>
      <c r="B331" s="12" t="s">
        <v>235</v>
      </c>
      <c r="C331" s="14">
        <v>5101</v>
      </c>
      <c r="D331" s="14">
        <v>1666</v>
      </c>
      <c r="E331" s="13">
        <v>0.32660262693589492</v>
      </c>
      <c r="F331" s="12">
        <v>14</v>
      </c>
      <c r="G331" s="11" t="s">
        <v>75</v>
      </c>
      <c r="H331" s="10" t="s">
        <v>12</v>
      </c>
      <c r="I331" s="10" t="s">
        <v>74</v>
      </c>
      <c r="J331" s="10" t="s">
        <v>560</v>
      </c>
      <c r="K331" s="10" t="s">
        <v>194</v>
      </c>
      <c r="L331" s="17" t="s">
        <v>12</v>
      </c>
    </row>
    <row r="332" spans="1:12" s="8" customFormat="1" ht="12.75" customHeight="1" x14ac:dyDescent="0.2">
      <c r="A332" s="15">
        <v>431505</v>
      </c>
      <c r="B332" s="12" t="s">
        <v>234</v>
      </c>
      <c r="C332" s="14">
        <v>2410</v>
      </c>
      <c r="D332" s="14">
        <v>697</v>
      </c>
      <c r="E332" s="13">
        <v>0.28921161825726144</v>
      </c>
      <c r="F332" s="12">
        <v>14</v>
      </c>
      <c r="G332" s="11" t="s">
        <v>75</v>
      </c>
      <c r="H332" s="10" t="s">
        <v>12</v>
      </c>
      <c r="I332" s="10" t="s">
        <v>74</v>
      </c>
      <c r="J332" s="10" t="s">
        <v>560</v>
      </c>
      <c r="K332" s="10" t="s">
        <v>194</v>
      </c>
      <c r="L332" s="17" t="s">
        <v>12</v>
      </c>
    </row>
    <row r="333" spans="1:12" s="8" customFormat="1" ht="12.75" customHeight="1" x14ac:dyDescent="0.2">
      <c r="A333" s="15">
        <v>431507</v>
      </c>
      <c r="B333" s="12" t="s">
        <v>233</v>
      </c>
      <c r="C333" s="14">
        <v>1634</v>
      </c>
      <c r="D333" s="14">
        <v>558</v>
      </c>
      <c r="E333" s="13">
        <v>0.34149326805385555</v>
      </c>
      <c r="F333" s="12">
        <v>14</v>
      </c>
      <c r="G333" s="11" t="s">
        <v>75</v>
      </c>
      <c r="H333" s="10" t="s">
        <v>12</v>
      </c>
      <c r="I333" s="10" t="s">
        <v>74</v>
      </c>
      <c r="J333" s="10" t="s">
        <v>560</v>
      </c>
      <c r="K333" s="10" t="s">
        <v>194</v>
      </c>
      <c r="L333" s="17" t="s">
        <v>12</v>
      </c>
    </row>
    <row r="334" spans="1:12" s="8" customFormat="1" ht="12.75" customHeight="1" x14ac:dyDescent="0.2">
      <c r="A334" s="15">
        <v>431510</v>
      </c>
      <c r="B334" s="12" t="s">
        <v>232</v>
      </c>
      <c r="C334" s="14">
        <v>10405</v>
      </c>
      <c r="D334" s="14">
        <v>2089</v>
      </c>
      <c r="E334" s="13">
        <v>0.20076886112445941</v>
      </c>
      <c r="F334" s="12">
        <v>12</v>
      </c>
      <c r="G334" s="11" t="s">
        <v>13</v>
      </c>
      <c r="H334" s="10" t="s">
        <v>12</v>
      </c>
      <c r="I334" s="10" t="s">
        <v>11</v>
      </c>
      <c r="J334" s="10" t="s">
        <v>566</v>
      </c>
      <c r="K334" s="10" t="s">
        <v>188</v>
      </c>
      <c r="L334" s="17" t="s">
        <v>12</v>
      </c>
    </row>
    <row r="335" spans="1:12" s="8" customFormat="1" ht="12.75" customHeight="1" x14ac:dyDescent="0.2">
      <c r="A335" s="15">
        <v>431513</v>
      </c>
      <c r="B335" s="12" t="s">
        <v>231</v>
      </c>
      <c r="C335" s="14">
        <v>1830</v>
      </c>
      <c r="D335" s="14">
        <v>524</v>
      </c>
      <c r="E335" s="13">
        <v>0.28633879781420762</v>
      </c>
      <c r="F335" s="12">
        <v>16</v>
      </c>
      <c r="G335" s="11" t="s">
        <v>46</v>
      </c>
      <c r="H335" s="10" t="s">
        <v>8</v>
      </c>
      <c r="I335" s="10" t="s">
        <v>7</v>
      </c>
      <c r="J335" s="10" t="s">
        <v>536</v>
      </c>
      <c r="K335" s="10" t="s">
        <v>334</v>
      </c>
      <c r="L335" s="17" t="s">
        <v>8</v>
      </c>
    </row>
    <row r="336" spans="1:12" s="8" customFormat="1" ht="12.75" customHeight="1" x14ac:dyDescent="0.2">
      <c r="A336" s="15">
        <v>431514</v>
      </c>
      <c r="B336" s="12" t="s">
        <v>230</v>
      </c>
      <c r="C336" s="14">
        <v>3099</v>
      </c>
      <c r="D336" s="14">
        <v>509</v>
      </c>
      <c r="E336" s="13">
        <v>0.16424653113907711</v>
      </c>
      <c r="F336" s="12">
        <v>1</v>
      </c>
      <c r="G336" s="11" t="s">
        <v>141</v>
      </c>
      <c r="H336" s="10" t="s">
        <v>4</v>
      </c>
      <c r="I336" s="10" t="s">
        <v>94</v>
      </c>
      <c r="J336" s="10" t="s">
        <v>573</v>
      </c>
      <c r="K336" s="10" t="s">
        <v>276</v>
      </c>
      <c r="L336" s="17" t="s">
        <v>4</v>
      </c>
    </row>
    <row r="337" spans="1:12" s="8" customFormat="1" ht="12.75" customHeight="1" x14ac:dyDescent="0.2">
      <c r="A337" s="15">
        <v>431515</v>
      </c>
      <c r="B337" s="12" t="s">
        <v>229</v>
      </c>
      <c r="C337" s="14">
        <v>5813</v>
      </c>
      <c r="D337" s="14">
        <v>1263</v>
      </c>
      <c r="E337" s="13">
        <v>0.21727163254773782</v>
      </c>
      <c r="F337" s="12">
        <v>16</v>
      </c>
      <c r="G337" s="11" t="s">
        <v>46</v>
      </c>
      <c r="H337" s="10" t="s">
        <v>8</v>
      </c>
      <c r="I337" s="10" t="s">
        <v>7</v>
      </c>
      <c r="J337" s="10" t="s">
        <v>536</v>
      </c>
      <c r="K337" s="10" t="s">
        <v>334</v>
      </c>
      <c r="L337" s="17" t="s">
        <v>8</v>
      </c>
    </row>
    <row r="338" spans="1:12" s="8" customFormat="1" ht="12.75" customHeight="1" x14ac:dyDescent="0.2">
      <c r="A338" s="15">
        <v>431517</v>
      </c>
      <c r="B338" s="12" t="s">
        <v>228</v>
      </c>
      <c r="C338" s="14">
        <v>2153</v>
      </c>
      <c r="D338" s="14">
        <v>551</v>
      </c>
      <c r="E338" s="13">
        <v>0.25592196934509986</v>
      </c>
      <c r="F338" s="12">
        <v>5</v>
      </c>
      <c r="G338" s="11" t="s">
        <v>22</v>
      </c>
      <c r="H338" s="10" t="s">
        <v>21</v>
      </c>
      <c r="I338" s="10" t="s">
        <v>20</v>
      </c>
      <c r="J338" s="10" t="s">
        <v>543</v>
      </c>
      <c r="K338" s="10" t="s">
        <v>470</v>
      </c>
      <c r="L338" s="17" t="s">
        <v>21</v>
      </c>
    </row>
    <row r="339" spans="1:12" s="8" customFormat="1" ht="12.75" customHeight="1" x14ac:dyDescent="0.2">
      <c r="A339" s="15">
        <v>431520</v>
      </c>
      <c r="B339" s="12" t="s">
        <v>227</v>
      </c>
      <c r="C339" s="14">
        <v>4132</v>
      </c>
      <c r="D339" s="14">
        <v>1162</v>
      </c>
      <c r="E339" s="13">
        <v>0.28121974830590513</v>
      </c>
      <c r="F339" s="12">
        <v>16</v>
      </c>
      <c r="G339" s="11" t="s">
        <v>46</v>
      </c>
      <c r="H339" s="10" t="s">
        <v>8</v>
      </c>
      <c r="I339" s="10" t="s">
        <v>7</v>
      </c>
      <c r="J339" s="10" t="s">
        <v>536</v>
      </c>
      <c r="K339" s="10" t="s">
        <v>334</v>
      </c>
      <c r="L339" s="17" t="s">
        <v>8</v>
      </c>
    </row>
    <row r="340" spans="1:12" s="8" customFormat="1" ht="12.75" customHeight="1" x14ac:dyDescent="0.2">
      <c r="A340" s="15">
        <v>431530</v>
      </c>
      <c r="B340" s="12" t="s">
        <v>226</v>
      </c>
      <c r="C340" s="14">
        <v>22780</v>
      </c>
      <c r="D340" s="14">
        <v>4474</v>
      </c>
      <c r="E340" s="13">
        <v>0.19640035118525023</v>
      </c>
      <c r="F340" s="12">
        <v>10</v>
      </c>
      <c r="G340" s="11" t="s">
        <v>63</v>
      </c>
      <c r="H340" s="10" t="s">
        <v>27</v>
      </c>
      <c r="I340" s="10" t="s">
        <v>62</v>
      </c>
      <c r="J340" s="10" t="s">
        <v>580</v>
      </c>
      <c r="K340" s="10" t="s">
        <v>64</v>
      </c>
      <c r="L340" s="17" t="s">
        <v>27</v>
      </c>
    </row>
    <row r="341" spans="1:12" s="8" customFormat="1" ht="12.75" customHeight="1" x14ac:dyDescent="0.2">
      <c r="A341" s="15">
        <v>431531</v>
      </c>
      <c r="B341" s="12" t="s">
        <v>225</v>
      </c>
      <c r="C341" s="14">
        <v>1693</v>
      </c>
      <c r="D341" s="14">
        <v>346</v>
      </c>
      <c r="E341" s="13">
        <v>0.20437093916125221</v>
      </c>
      <c r="F341" s="12">
        <v>11</v>
      </c>
      <c r="G341" s="11" t="s">
        <v>44</v>
      </c>
      <c r="H341" s="10" t="s">
        <v>17</v>
      </c>
      <c r="I341" s="10" t="s">
        <v>43</v>
      </c>
      <c r="J341" s="10" t="s">
        <v>557</v>
      </c>
      <c r="K341" s="10" t="s">
        <v>418</v>
      </c>
      <c r="L341" s="17" t="s">
        <v>17</v>
      </c>
    </row>
    <row r="342" spans="1:12" s="8" customFormat="1" ht="12.75" customHeight="1" x14ac:dyDescent="0.2">
      <c r="A342" s="15">
        <v>431532</v>
      </c>
      <c r="B342" s="12" t="s">
        <v>224</v>
      </c>
      <c r="C342" s="14">
        <v>2603</v>
      </c>
      <c r="D342" s="14">
        <v>569</v>
      </c>
      <c r="E342" s="13">
        <v>0.21859393008067615</v>
      </c>
      <c r="F342" s="12">
        <v>4</v>
      </c>
      <c r="G342" s="11" t="s">
        <v>28</v>
      </c>
      <c r="H342" s="10" t="s">
        <v>27</v>
      </c>
      <c r="I342" s="10" t="s">
        <v>79</v>
      </c>
      <c r="J342" s="10" t="s">
        <v>582</v>
      </c>
      <c r="K342" s="10" t="s">
        <v>196</v>
      </c>
      <c r="L342" s="17" t="s">
        <v>27</v>
      </c>
    </row>
    <row r="343" spans="1:12" s="8" customFormat="1" ht="12.75" customHeight="1" x14ac:dyDescent="0.2">
      <c r="A343" s="15">
        <v>431535</v>
      </c>
      <c r="B343" s="12" t="s">
        <v>223</v>
      </c>
      <c r="C343" s="14">
        <v>4169</v>
      </c>
      <c r="D343" s="14">
        <v>989</v>
      </c>
      <c r="E343" s="13">
        <v>0.23722715279443513</v>
      </c>
      <c r="F343" s="12">
        <v>9</v>
      </c>
      <c r="G343" s="11" t="s">
        <v>80</v>
      </c>
      <c r="H343" s="10" t="s">
        <v>12</v>
      </c>
      <c r="I343" s="10" t="s">
        <v>116</v>
      </c>
      <c r="J343" s="10" t="s">
        <v>564</v>
      </c>
      <c r="K343" s="10" t="s">
        <v>441</v>
      </c>
      <c r="L343" s="17" t="s">
        <v>12</v>
      </c>
    </row>
    <row r="344" spans="1:12" s="8" customFormat="1" ht="12.75" customHeight="1" x14ac:dyDescent="0.2">
      <c r="A344" s="15">
        <v>431540</v>
      </c>
      <c r="B344" s="12" t="s">
        <v>222</v>
      </c>
      <c r="C344" s="14">
        <v>10697</v>
      </c>
      <c r="D344" s="14">
        <v>1388</v>
      </c>
      <c r="E344" s="13">
        <v>0.1297560063569225</v>
      </c>
      <c r="F344" s="12">
        <v>15</v>
      </c>
      <c r="G344" s="11" t="s">
        <v>87</v>
      </c>
      <c r="H344" s="10" t="s">
        <v>17</v>
      </c>
      <c r="I344" s="10" t="s">
        <v>16</v>
      </c>
      <c r="J344" s="10" t="s">
        <v>15</v>
      </c>
      <c r="K344" s="10" t="s">
        <v>269</v>
      </c>
      <c r="L344" s="17" t="s">
        <v>17</v>
      </c>
    </row>
    <row r="345" spans="1:12" s="8" customFormat="1" ht="12.75" customHeight="1" x14ac:dyDescent="0.2">
      <c r="A345" s="15">
        <v>431545</v>
      </c>
      <c r="B345" s="12" t="s">
        <v>221</v>
      </c>
      <c r="C345" s="14">
        <v>2133</v>
      </c>
      <c r="D345" s="14">
        <v>742</v>
      </c>
      <c r="E345" s="13">
        <v>0.34786685419596813</v>
      </c>
      <c r="F345" s="12">
        <v>16</v>
      </c>
      <c r="G345" s="11" t="s">
        <v>46</v>
      </c>
      <c r="H345" s="10" t="s">
        <v>8</v>
      </c>
      <c r="I345" s="10" t="s">
        <v>7</v>
      </c>
      <c r="J345" s="10" t="s">
        <v>536</v>
      </c>
      <c r="K345" s="10" t="s">
        <v>334</v>
      </c>
      <c r="L345" s="17" t="s">
        <v>8</v>
      </c>
    </row>
    <row r="346" spans="1:12" s="8" customFormat="1" ht="12.75" customHeight="1" x14ac:dyDescent="0.2">
      <c r="A346" s="15">
        <v>431550</v>
      </c>
      <c r="B346" s="12" t="s">
        <v>220</v>
      </c>
      <c r="C346" s="14">
        <v>15499</v>
      </c>
      <c r="D346" s="14">
        <v>3571</v>
      </c>
      <c r="E346" s="13">
        <v>0.23040196141686561</v>
      </c>
      <c r="F346" s="12">
        <v>4</v>
      </c>
      <c r="G346" s="11" t="s">
        <v>28</v>
      </c>
      <c r="H346" s="10" t="s">
        <v>27</v>
      </c>
      <c r="I346" s="10" t="s">
        <v>26</v>
      </c>
      <c r="J346" s="10" t="s">
        <v>582</v>
      </c>
      <c r="K346" s="10" t="s">
        <v>196</v>
      </c>
      <c r="L346" s="17" t="s">
        <v>27</v>
      </c>
    </row>
    <row r="347" spans="1:12" s="8" customFormat="1" ht="12.75" customHeight="1" x14ac:dyDescent="0.2">
      <c r="A347" s="15">
        <v>431555</v>
      </c>
      <c r="B347" s="12" t="s">
        <v>219</v>
      </c>
      <c r="C347" s="14">
        <v>3208</v>
      </c>
      <c r="D347" s="14">
        <v>877</v>
      </c>
      <c r="E347" s="13">
        <v>0.27337905236907728</v>
      </c>
      <c r="F347" s="12">
        <v>11</v>
      </c>
      <c r="G347" s="11" t="s">
        <v>44</v>
      </c>
      <c r="H347" s="10" t="s">
        <v>17</v>
      </c>
      <c r="I347" s="10" t="s">
        <v>24</v>
      </c>
      <c r="J347" s="10" t="s">
        <v>557</v>
      </c>
      <c r="K347" s="10" t="s">
        <v>418</v>
      </c>
      <c r="L347" s="17" t="s">
        <v>17</v>
      </c>
    </row>
    <row r="348" spans="1:12" s="8" customFormat="1" ht="12.75" customHeight="1" x14ac:dyDescent="0.2">
      <c r="A348" s="15">
        <v>431560</v>
      </c>
      <c r="B348" s="12" t="s">
        <v>218</v>
      </c>
      <c r="C348" s="14">
        <v>210610</v>
      </c>
      <c r="D348" s="14">
        <v>36445</v>
      </c>
      <c r="E348" s="13">
        <v>0.17304496462656094</v>
      </c>
      <c r="F348" s="12">
        <v>3</v>
      </c>
      <c r="G348" s="11" t="s">
        <v>72</v>
      </c>
      <c r="H348" s="10" t="s">
        <v>71</v>
      </c>
      <c r="I348" s="10" t="s">
        <v>70</v>
      </c>
      <c r="J348" s="10" t="s">
        <v>550</v>
      </c>
      <c r="K348" s="10" t="s">
        <v>252</v>
      </c>
      <c r="L348" s="17" t="s">
        <v>71</v>
      </c>
    </row>
    <row r="349" spans="1:12" s="8" customFormat="1" ht="12.75" customHeight="1" x14ac:dyDescent="0.2">
      <c r="A349" s="15">
        <v>431570</v>
      </c>
      <c r="B349" s="12" t="s">
        <v>217</v>
      </c>
      <c r="C349" s="14">
        <v>38436</v>
      </c>
      <c r="D349" s="14">
        <v>7917</v>
      </c>
      <c r="E349" s="13">
        <v>0.20597876990321573</v>
      </c>
      <c r="F349" s="12">
        <v>13</v>
      </c>
      <c r="G349" s="11" t="s">
        <v>50</v>
      </c>
      <c r="H349" s="10" t="s">
        <v>8</v>
      </c>
      <c r="I349" s="10" t="s">
        <v>49</v>
      </c>
      <c r="J349" s="10" t="s">
        <v>539</v>
      </c>
      <c r="K349" s="10" t="s">
        <v>198</v>
      </c>
      <c r="L349" s="17" t="s">
        <v>8</v>
      </c>
    </row>
    <row r="350" spans="1:12" s="8" customFormat="1" ht="12.75" customHeight="1" x14ac:dyDescent="0.2">
      <c r="A350" s="15">
        <v>431575</v>
      </c>
      <c r="B350" s="12" t="s">
        <v>216</v>
      </c>
      <c r="C350" s="14">
        <v>4313</v>
      </c>
      <c r="D350" s="14">
        <v>839</v>
      </c>
      <c r="E350" s="13">
        <v>0.19452817064688152</v>
      </c>
      <c r="F350" s="12">
        <v>1</v>
      </c>
      <c r="G350" s="11" t="s">
        <v>95</v>
      </c>
      <c r="H350" s="10" t="s">
        <v>4</v>
      </c>
      <c r="I350" s="10" t="s">
        <v>94</v>
      </c>
      <c r="J350" s="10" t="s">
        <v>575</v>
      </c>
      <c r="K350" s="10" t="s">
        <v>112</v>
      </c>
      <c r="L350" s="17" t="s">
        <v>4</v>
      </c>
    </row>
    <row r="351" spans="1:12" s="8" customFormat="1" ht="12.75" customHeight="1" x14ac:dyDescent="0.2">
      <c r="A351" s="15">
        <v>431580</v>
      </c>
      <c r="B351" s="12" t="s">
        <v>215</v>
      </c>
      <c r="C351" s="14">
        <v>11993</v>
      </c>
      <c r="D351" s="14">
        <v>2541</v>
      </c>
      <c r="E351" s="13">
        <v>0.21187359292920871</v>
      </c>
      <c r="F351" s="12">
        <v>16</v>
      </c>
      <c r="G351" s="11" t="s">
        <v>46</v>
      </c>
      <c r="H351" s="10" t="s">
        <v>8</v>
      </c>
      <c r="I351" s="10" t="s">
        <v>7</v>
      </c>
      <c r="J351" s="10" t="s">
        <v>536</v>
      </c>
      <c r="K351" s="10" t="s">
        <v>334</v>
      </c>
      <c r="L351" s="17" t="s">
        <v>8</v>
      </c>
    </row>
    <row r="352" spans="1:12" s="8" customFormat="1" ht="12.75" customHeight="1" x14ac:dyDescent="0.2">
      <c r="A352" s="15">
        <v>431590</v>
      </c>
      <c r="B352" s="12" t="s">
        <v>214</v>
      </c>
      <c r="C352" s="14">
        <v>6371</v>
      </c>
      <c r="D352" s="14">
        <v>1177</v>
      </c>
      <c r="E352" s="13">
        <v>0.18474336838800817</v>
      </c>
      <c r="F352" s="12">
        <v>19</v>
      </c>
      <c r="G352" s="11" t="s">
        <v>18</v>
      </c>
      <c r="H352" s="10" t="s">
        <v>17</v>
      </c>
      <c r="I352" s="10" t="s">
        <v>24</v>
      </c>
      <c r="J352" s="10" t="s">
        <v>15</v>
      </c>
      <c r="K352" s="10" t="s">
        <v>269</v>
      </c>
      <c r="L352" s="17" t="s">
        <v>17</v>
      </c>
    </row>
    <row r="353" spans="1:12" s="8" customFormat="1" ht="12.75" customHeight="1" x14ac:dyDescent="0.2">
      <c r="A353" s="15">
        <v>431595</v>
      </c>
      <c r="B353" s="12" t="s">
        <v>213</v>
      </c>
      <c r="C353" s="14">
        <v>2460</v>
      </c>
      <c r="D353" s="14">
        <v>724</v>
      </c>
      <c r="E353" s="13">
        <v>0.2943089430894309</v>
      </c>
      <c r="F353" s="12">
        <v>12</v>
      </c>
      <c r="G353" s="11" t="s">
        <v>13</v>
      </c>
      <c r="H353" s="10" t="s">
        <v>12</v>
      </c>
      <c r="I353" s="10" t="s">
        <v>11</v>
      </c>
      <c r="J353" s="10" t="s">
        <v>566</v>
      </c>
      <c r="K353" s="10" t="s">
        <v>188</v>
      </c>
      <c r="L353" s="17" t="s">
        <v>12</v>
      </c>
    </row>
    <row r="354" spans="1:12" s="8" customFormat="1" ht="12.75" customHeight="1" x14ac:dyDescent="0.2">
      <c r="A354" s="15">
        <v>431600</v>
      </c>
      <c r="B354" s="12" t="s">
        <v>212</v>
      </c>
      <c r="C354" s="14">
        <v>21291</v>
      </c>
      <c r="D354" s="14">
        <v>3484</v>
      </c>
      <c r="E354" s="13">
        <v>0.1636372176036823</v>
      </c>
      <c r="F354" s="12">
        <v>1</v>
      </c>
      <c r="G354" s="11" t="s">
        <v>95</v>
      </c>
      <c r="H354" s="10" t="s">
        <v>4</v>
      </c>
      <c r="I354" s="10" t="s">
        <v>94</v>
      </c>
      <c r="J354" s="10" t="s">
        <v>575</v>
      </c>
      <c r="K354" s="10" t="s">
        <v>112</v>
      </c>
      <c r="L354" s="17" t="s">
        <v>4</v>
      </c>
    </row>
    <row r="355" spans="1:12" s="8" customFormat="1" ht="12.75" customHeight="1" x14ac:dyDescent="0.2">
      <c r="A355" s="15">
        <v>431610</v>
      </c>
      <c r="B355" s="12" t="s">
        <v>211</v>
      </c>
      <c r="C355" s="14">
        <v>10176</v>
      </c>
      <c r="D355" s="14">
        <v>2095</v>
      </c>
      <c r="E355" s="13">
        <v>0.20587657232704404</v>
      </c>
      <c r="F355" s="12">
        <v>15</v>
      </c>
      <c r="G355" s="11" t="s">
        <v>87</v>
      </c>
      <c r="H355" s="10" t="s">
        <v>17</v>
      </c>
      <c r="I355" s="10" t="s">
        <v>90</v>
      </c>
      <c r="J355" s="10" t="s">
        <v>15</v>
      </c>
      <c r="K355" s="10" t="s">
        <v>269</v>
      </c>
      <c r="L355" s="17" t="s">
        <v>17</v>
      </c>
    </row>
    <row r="356" spans="1:12" s="8" customFormat="1" ht="12.75" customHeight="1" x14ac:dyDescent="0.2">
      <c r="A356" s="15">
        <v>431620</v>
      </c>
      <c r="B356" s="12" t="s">
        <v>210</v>
      </c>
      <c r="C356" s="14">
        <v>5528</v>
      </c>
      <c r="D356" s="14">
        <v>1512</v>
      </c>
      <c r="E356" s="13">
        <v>0.27351664254703328</v>
      </c>
      <c r="F356" s="12">
        <v>15</v>
      </c>
      <c r="G356" s="11" t="s">
        <v>87</v>
      </c>
      <c r="H356" s="10" t="s">
        <v>17</v>
      </c>
      <c r="I356" s="10" t="s">
        <v>90</v>
      </c>
      <c r="J356" s="10" t="s">
        <v>15</v>
      </c>
      <c r="K356" s="10" t="s">
        <v>269</v>
      </c>
      <c r="L356" s="17" t="s">
        <v>17</v>
      </c>
    </row>
    <row r="357" spans="1:12" s="8" customFormat="1" ht="12.75" customHeight="1" x14ac:dyDescent="0.2">
      <c r="A357" s="15">
        <v>431630</v>
      </c>
      <c r="B357" s="12" t="s">
        <v>209</v>
      </c>
      <c r="C357" s="14">
        <v>6986</v>
      </c>
      <c r="D357" s="14">
        <v>1696</v>
      </c>
      <c r="E357" s="13">
        <v>0.24277125679931291</v>
      </c>
      <c r="F357" s="12">
        <v>12</v>
      </c>
      <c r="G357" s="11" t="s">
        <v>13</v>
      </c>
      <c r="H357" s="10" t="s">
        <v>12</v>
      </c>
      <c r="I357" s="10" t="s">
        <v>11</v>
      </c>
      <c r="J357" s="10" t="s">
        <v>566</v>
      </c>
      <c r="K357" s="10" t="s">
        <v>188</v>
      </c>
      <c r="L357" s="17" t="s">
        <v>12</v>
      </c>
    </row>
    <row r="358" spans="1:12" s="8" customFormat="1" ht="12.75" customHeight="1" x14ac:dyDescent="0.2">
      <c r="A358" s="15">
        <v>431640</v>
      </c>
      <c r="B358" s="12" t="s">
        <v>208</v>
      </c>
      <c r="C358" s="14">
        <v>39209</v>
      </c>
      <c r="D358" s="14">
        <v>8016</v>
      </c>
      <c r="E358" s="13">
        <v>0.20444285750720498</v>
      </c>
      <c r="F358" s="12">
        <v>10</v>
      </c>
      <c r="G358" s="11" t="s">
        <v>63</v>
      </c>
      <c r="H358" s="10" t="s">
        <v>27</v>
      </c>
      <c r="I358" s="10" t="s">
        <v>62</v>
      </c>
      <c r="J358" s="10" t="s">
        <v>580</v>
      </c>
      <c r="K358" s="10" t="s">
        <v>64</v>
      </c>
      <c r="L358" s="17" t="s">
        <v>27</v>
      </c>
    </row>
    <row r="359" spans="1:12" s="8" customFormat="1" ht="12.75" customHeight="1" x14ac:dyDescent="0.2">
      <c r="A359" s="15">
        <v>431642</v>
      </c>
      <c r="B359" s="12" t="s">
        <v>207</v>
      </c>
      <c r="C359" s="14">
        <v>2667</v>
      </c>
      <c r="D359" s="14">
        <v>592</v>
      </c>
      <c r="E359" s="13">
        <v>0.22197225346831645</v>
      </c>
      <c r="F359" s="12">
        <v>15</v>
      </c>
      <c r="G359" s="11" t="s">
        <v>87</v>
      </c>
      <c r="H359" s="10" t="s">
        <v>17</v>
      </c>
      <c r="I359" s="10" t="s">
        <v>90</v>
      </c>
      <c r="J359" s="10" t="s">
        <v>15</v>
      </c>
      <c r="K359" s="10" t="s">
        <v>269</v>
      </c>
      <c r="L359" s="17" t="s">
        <v>17</v>
      </c>
    </row>
    <row r="360" spans="1:12" s="8" customFormat="1" ht="12.75" customHeight="1" x14ac:dyDescent="0.2">
      <c r="A360" s="15">
        <v>431643</v>
      </c>
      <c r="B360" s="12" t="s">
        <v>206</v>
      </c>
      <c r="C360" s="14">
        <v>2857</v>
      </c>
      <c r="D360" s="14">
        <v>736</v>
      </c>
      <c r="E360" s="13">
        <v>0.2576128806440322</v>
      </c>
      <c r="F360" s="12">
        <v>9</v>
      </c>
      <c r="G360" s="11" t="s">
        <v>80</v>
      </c>
      <c r="H360" s="10" t="s">
        <v>12</v>
      </c>
      <c r="I360" s="10" t="s">
        <v>116</v>
      </c>
      <c r="J360" s="10" t="s">
        <v>564</v>
      </c>
      <c r="K360" s="10" t="s">
        <v>441</v>
      </c>
      <c r="L360" s="17" t="s">
        <v>12</v>
      </c>
    </row>
    <row r="361" spans="1:12" s="8" customFormat="1" ht="12.75" customHeight="1" x14ac:dyDescent="0.2">
      <c r="A361" s="15">
        <v>431645</v>
      </c>
      <c r="B361" s="12" t="s">
        <v>205</v>
      </c>
      <c r="C361" s="14">
        <v>11368</v>
      </c>
      <c r="D361" s="14">
        <v>1855</v>
      </c>
      <c r="E361" s="13">
        <v>0.16317733990147784</v>
      </c>
      <c r="F361" s="12">
        <v>9</v>
      </c>
      <c r="G361" s="11" t="s">
        <v>80</v>
      </c>
      <c r="H361" s="10" t="s">
        <v>12</v>
      </c>
      <c r="I361" s="10" t="s">
        <v>116</v>
      </c>
      <c r="J361" s="10" t="s">
        <v>564</v>
      </c>
      <c r="K361" s="10" t="s">
        <v>441</v>
      </c>
      <c r="L361" s="17" t="s">
        <v>12</v>
      </c>
    </row>
    <row r="362" spans="1:12" s="8" customFormat="1" ht="12.75" customHeight="1" x14ac:dyDescent="0.2">
      <c r="A362" s="15">
        <v>431647</v>
      </c>
      <c r="B362" s="12" t="s">
        <v>204</v>
      </c>
      <c r="C362" s="14">
        <v>2937</v>
      </c>
      <c r="D362" s="14">
        <v>731</v>
      </c>
      <c r="E362" s="13">
        <v>0.24889342866870956</v>
      </c>
      <c r="F362" s="12">
        <v>12</v>
      </c>
      <c r="G362" s="11" t="s">
        <v>13</v>
      </c>
      <c r="H362" s="10" t="s">
        <v>12</v>
      </c>
      <c r="I362" s="10" t="s">
        <v>11</v>
      </c>
      <c r="J362" s="10" t="s">
        <v>566</v>
      </c>
      <c r="K362" s="10" t="s">
        <v>188</v>
      </c>
      <c r="L362" s="17" t="s">
        <v>12</v>
      </c>
    </row>
    <row r="363" spans="1:12" s="8" customFormat="1" ht="12.75" customHeight="1" x14ac:dyDescent="0.2">
      <c r="A363" s="15">
        <v>431650</v>
      </c>
      <c r="B363" s="12" t="s">
        <v>203</v>
      </c>
      <c r="C363" s="14">
        <v>7543</v>
      </c>
      <c r="D363" s="14">
        <v>1277</v>
      </c>
      <c r="E363" s="13">
        <v>0.16929603605992311</v>
      </c>
      <c r="F363" s="12">
        <v>1</v>
      </c>
      <c r="G363" s="11" t="s">
        <v>77</v>
      </c>
      <c r="H363" s="10" t="s">
        <v>4</v>
      </c>
      <c r="I363" s="10" t="s">
        <v>55</v>
      </c>
      <c r="J363" s="10" t="s">
        <v>571</v>
      </c>
      <c r="K363" s="10" t="s">
        <v>486</v>
      </c>
      <c r="L363" s="17" t="s">
        <v>4</v>
      </c>
    </row>
    <row r="364" spans="1:12" s="8" customFormat="1" ht="12.75" customHeight="1" x14ac:dyDescent="0.2">
      <c r="A364" s="15">
        <v>431660</v>
      </c>
      <c r="B364" s="12" t="s">
        <v>202</v>
      </c>
      <c r="C364" s="14">
        <v>16648</v>
      </c>
      <c r="D364" s="14">
        <v>3679</v>
      </c>
      <c r="E364" s="13">
        <v>0.22098750600672754</v>
      </c>
      <c r="F364" s="12">
        <v>6</v>
      </c>
      <c r="G364" s="11" t="s">
        <v>34</v>
      </c>
      <c r="H364" s="10" t="s">
        <v>17</v>
      </c>
      <c r="I364" s="10" t="s">
        <v>33</v>
      </c>
      <c r="J364" s="10" t="s">
        <v>553</v>
      </c>
      <c r="K364" s="10" t="s">
        <v>259</v>
      </c>
      <c r="L364" s="17" t="s">
        <v>17</v>
      </c>
    </row>
    <row r="365" spans="1:12" s="8" customFormat="1" ht="12.75" customHeight="1" x14ac:dyDescent="0.2">
      <c r="A365" s="15">
        <v>431670</v>
      </c>
      <c r="B365" s="12" t="s">
        <v>201</v>
      </c>
      <c r="C365" s="14">
        <v>8559</v>
      </c>
      <c r="D365" s="14">
        <v>1691</v>
      </c>
      <c r="E365" s="13">
        <v>0.19756980955719125</v>
      </c>
      <c r="F365" s="12">
        <v>9</v>
      </c>
      <c r="G365" s="11" t="s">
        <v>80</v>
      </c>
      <c r="H365" s="10" t="s">
        <v>12</v>
      </c>
      <c r="I365" s="10" t="s">
        <v>116</v>
      </c>
      <c r="J365" s="10" t="s">
        <v>564</v>
      </c>
      <c r="K365" s="10" t="s">
        <v>441</v>
      </c>
      <c r="L365" s="17" t="s">
        <v>12</v>
      </c>
    </row>
    <row r="366" spans="1:12" s="8" customFormat="1" ht="12.75" customHeight="1" x14ac:dyDescent="0.2">
      <c r="A366" s="15">
        <v>431673</v>
      </c>
      <c r="B366" s="12" t="s">
        <v>200</v>
      </c>
      <c r="C366" s="14">
        <v>1713</v>
      </c>
      <c r="D366" s="14">
        <v>413</v>
      </c>
      <c r="E366" s="13">
        <v>0.24109748978400466</v>
      </c>
      <c r="F366" s="12">
        <v>6</v>
      </c>
      <c r="G366" s="11" t="s">
        <v>34</v>
      </c>
      <c r="H366" s="10" t="s">
        <v>17</v>
      </c>
      <c r="I366" s="10" t="s">
        <v>33</v>
      </c>
      <c r="J366" s="10" t="s">
        <v>553</v>
      </c>
      <c r="K366" s="10" t="s">
        <v>259</v>
      </c>
      <c r="L366" s="17" t="s">
        <v>17</v>
      </c>
    </row>
    <row r="367" spans="1:12" s="8" customFormat="1" ht="12.75" customHeight="1" x14ac:dyDescent="0.2">
      <c r="A367" s="15">
        <v>431675</v>
      </c>
      <c r="B367" s="12" t="s">
        <v>199</v>
      </c>
      <c r="C367" s="14">
        <v>6874</v>
      </c>
      <c r="D367" s="14">
        <v>1310</v>
      </c>
      <c r="E367" s="13">
        <v>0.19057317427989526</v>
      </c>
      <c r="F367" s="12">
        <v>16</v>
      </c>
      <c r="G367" s="11" t="s">
        <v>46</v>
      </c>
      <c r="H367" s="10" t="s">
        <v>8</v>
      </c>
      <c r="I367" s="10" t="s">
        <v>7</v>
      </c>
      <c r="J367" s="10" t="s">
        <v>536</v>
      </c>
      <c r="K367" s="10" t="s">
        <v>334</v>
      </c>
      <c r="L367" s="17" t="s">
        <v>8</v>
      </c>
    </row>
    <row r="368" spans="1:12" s="8" customFormat="1" ht="12.75" customHeight="1" x14ac:dyDescent="0.2">
      <c r="A368" s="15">
        <v>431680</v>
      </c>
      <c r="B368" s="12" t="s">
        <v>198</v>
      </c>
      <c r="C368" s="14">
        <v>130002</v>
      </c>
      <c r="D368" s="14">
        <v>21708</v>
      </c>
      <c r="E368" s="13">
        <v>0.16698204643005493</v>
      </c>
      <c r="F368" s="12">
        <v>13</v>
      </c>
      <c r="G368" s="11" t="s">
        <v>50</v>
      </c>
      <c r="H368" s="10" t="s">
        <v>8</v>
      </c>
      <c r="I368" s="10" t="s">
        <v>49</v>
      </c>
      <c r="J368" s="10" t="s">
        <v>539</v>
      </c>
      <c r="K368" s="10" t="s">
        <v>198</v>
      </c>
      <c r="L368" s="17" t="s">
        <v>8</v>
      </c>
    </row>
    <row r="369" spans="1:12" s="8" customFormat="1" ht="12.75" customHeight="1" x14ac:dyDescent="0.2">
      <c r="A369" s="15">
        <v>431697</v>
      </c>
      <c r="B369" s="12" t="s">
        <v>197</v>
      </c>
      <c r="C369" s="14">
        <v>2464</v>
      </c>
      <c r="D369" s="14">
        <v>550</v>
      </c>
      <c r="E369" s="13">
        <v>0.22321428571428573</v>
      </c>
      <c r="F369" s="12">
        <v>10</v>
      </c>
      <c r="G369" s="11" t="s">
        <v>63</v>
      </c>
      <c r="H369" s="10" t="s">
        <v>27</v>
      </c>
      <c r="I369" s="10" t="s">
        <v>62</v>
      </c>
      <c r="J369" s="10" t="s">
        <v>580</v>
      </c>
      <c r="K369" s="10" t="s">
        <v>64</v>
      </c>
      <c r="L369" s="17" t="s">
        <v>27</v>
      </c>
    </row>
    <row r="370" spans="1:12" s="8" customFormat="1" ht="12.75" customHeight="1" x14ac:dyDescent="0.2">
      <c r="A370" s="15">
        <v>431690</v>
      </c>
      <c r="B370" s="12" t="s">
        <v>196</v>
      </c>
      <c r="C370" s="14">
        <v>278364</v>
      </c>
      <c r="D370" s="14">
        <v>48394</v>
      </c>
      <c r="E370" s="13">
        <v>0.17385150378640915</v>
      </c>
      <c r="F370" s="12">
        <v>4</v>
      </c>
      <c r="G370" s="11" t="s">
        <v>28</v>
      </c>
      <c r="H370" s="10" t="s">
        <v>27</v>
      </c>
      <c r="I370" s="10" t="s">
        <v>79</v>
      </c>
      <c r="J370" s="10" t="s">
        <v>582</v>
      </c>
      <c r="K370" s="10" t="s">
        <v>196</v>
      </c>
      <c r="L370" s="17" t="s">
        <v>27</v>
      </c>
    </row>
    <row r="371" spans="1:12" s="8" customFormat="1" ht="12.75" customHeight="1" x14ac:dyDescent="0.2">
      <c r="A371" s="15">
        <v>431695</v>
      </c>
      <c r="B371" s="12" t="s">
        <v>195</v>
      </c>
      <c r="C371" s="14">
        <v>6532</v>
      </c>
      <c r="D371" s="14">
        <v>1296</v>
      </c>
      <c r="E371" s="13">
        <v>0.19840783833435394</v>
      </c>
      <c r="F371" s="12">
        <v>1</v>
      </c>
      <c r="G371" s="11" t="s">
        <v>141</v>
      </c>
      <c r="H371" s="10" t="s">
        <v>4</v>
      </c>
      <c r="I371" s="10" t="s">
        <v>94</v>
      </c>
      <c r="J371" s="10" t="s">
        <v>573</v>
      </c>
      <c r="K371" s="10" t="s">
        <v>276</v>
      </c>
      <c r="L371" s="17" t="s">
        <v>4</v>
      </c>
    </row>
    <row r="372" spans="1:12" s="8" customFormat="1" ht="12.75" customHeight="1" x14ac:dyDescent="0.2">
      <c r="A372" s="15">
        <v>431720</v>
      </c>
      <c r="B372" s="12" t="s">
        <v>194</v>
      </c>
      <c r="C372" s="14">
        <v>75871</v>
      </c>
      <c r="D372" s="14">
        <v>11923</v>
      </c>
      <c r="E372" s="13">
        <v>0.15714831753898065</v>
      </c>
      <c r="F372" s="12">
        <v>14</v>
      </c>
      <c r="G372" s="11" t="s">
        <v>75</v>
      </c>
      <c r="H372" s="10" t="s">
        <v>12</v>
      </c>
      <c r="I372" s="10" t="s">
        <v>74</v>
      </c>
      <c r="J372" s="10" t="s">
        <v>560</v>
      </c>
      <c r="K372" s="10" t="s">
        <v>194</v>
      </c>
      <c r="L372" s="17" t="s">
        <v>12</v>
      </c>
    </row>
    <row r="373" spans="1:12" s="8" customFormat="1" ht="12.75" customHeight="1" x14ac:dyDescent="0.2">
      <c r="A373" s="15">
        <v>431725</v>
      </c>
      <c r="B373" s="12" t="s">
        <v>193</v>
      </c>
      <c r="C373" s="14">
        <v>1760</v>
      </c>
      <c r="D373" s="14">
        <v>589</v>
      </c>
      <c r="E373" s="13">
        <v>0.33465909090909091</v>
      </c>
      <c r="F373" s="12">
        <v>5</v>
      </c>
      <c r="G373" s="11" t="s">
        <v>22</v>
      </c>
      <c r="H373" s="10" t="s">
        <v>21</v>
      </c>
      <c r="I373" s="10" t="s">
        <v>20</v>
      </c>
      <c r="J373" s="10" t="s">
        <v>543</v>
      </c>
      <c r="K373" s="10" t="s">
        <v>470</v>
      </c>
      <c r="L373" s="17" t="s">
        <v>21</v>
      </c>
    </row>
    <row r="374" spans="1:12" s="8" customFormat="1" ht="12.75" customHeight="1" x14ac:dyDescent="0.2">
      <c r="A374" s="15">
        <v>431730</v>
      </c>
      <c r="B374" s="12" t="s">
        <v>192</v>
      </c>
      <c r="C374" s="14">
        <v>31208</v>
      </c>
      <c r="D374" s="14">
        <v>6134</v>
      </c>
      <c r="E374" s="13">
        <v>0.19655216611125353</v>
      </c>
      <c r="F374" s="12">
        <v>3</v>
      </c>
      <c r="G374" s="11" t="s">
        <v>72</v>
      </c>
      <c r="H374" s="10" t="s">
        <v>71</v>
      </c>
      <c r="I374" s="10" t="s">
        <v>70</v>
      </c>
      <c r="J374" s="10" t="s">
        <v>550</v>
      </c>
      <c r="K374" s="10" t="s">
        <v>252</v>
      </c>
      <c r="L374" s="17" t="s">
        <v>71</v>
      </c>
    </row>
    <row r="375" spans="1:12" s="8" customFormat="1" ht="12.75" customHeight="1" x14ac:dyDescent="0.2">
      <c r="A375" s="15">
        <v>431700</v>
      </c>
      <c r="B375" s="12" t="s">
        <v>191</v>
      </c>
      <c r="C375" s="14">
        <v>7854</v>
      </c>
      <c r="D375" s="14">
        <v>2062</v>
      </c>
      <c r="E375" s="13">
        <v>0.26254138018843903</v>
      </c>
      <c r="F375" s="12">
        <v>3</v>
      </c>
      <c r="G375" s="11" t="s">
        <v>72</v>
      </c>
      <c r="H375" s="10" t="s">
        <v>71</v>
      </c>
      <c r="I375" s="10" t="s">
        <v>70</v>
      </c>
      <c r="J375" s="10" t="s">
        <v>550</v>
      </c>
      <c r="K375" s="10" t="s">
        <v>252</v>
      </c>
      <c r="L375" s="17" t="s">
        <v>71</v>
      </c>
    </row>
    <row r="376" spans="1:12" s="8" customFormat="1" ht="12.75" customHeight="1" x14ac:dyDescent="0.2">
      <c r="A376" s="15">
        <v>431710</v>
      </c>
      <c r="B376" s="12" t="s">
        <v>190</v>
      </c>
      <c r="C376" s="14">
        <v>79938</v>
      </c>
      <c r="D376" s="14">
        <v>15825</v>
      </c>
      <c r="E376" s="13">
        <v>0.19796592359078286</v>
      </c>
      <c r="F376" s="12">
        <v>10</v>
      </c>
      <c r="G376" s="11" t="s">
        <v>63</v>
      </c>
      <c r="H376" s="10" t="s">
        <v>27</v>
      </c>
      <c r="I376" s="10" t="s">
        <v>62</v>
      </c>
      <c r="J376" s="10" t="s">
        <v>580</v>
      </c>
      <c r="K376" s="10" t="s">
        <v>64</v>
      </c>
      <c r="L376" s="17" t="s">
        <v>27</v>
      </c>
    </row>
    <row r="377" spans="1:12" s="8" customFormat="1" ht="12.75" customHeight="1" x14ac:dyDescent="0.2">
      <c r="A377" s="15">
        <v>431740</v>
      </c>
      <c r="B377" s="12" t="s">
        <v>189</v>
      </c>
      <c r="C377" s="14">
        <v>49743</v>
      </c>
      <c r="D377" s="14">
        <v>10136</v>
      </c>
      <c r="E377" s="13">
        <v>0.20376736425225661</v>
      </c>
      <c r="F377" s="12">
        <v>4</v>
      </c>
      <c r="G377" s="11" t="s">
        <v>66</v>
      </c>
      <c r="H377" s="10" t="s">
        <v>27</v>
      </c>
      <c r="I377" s="10" t="s">
        <v>65</v>
      </c>
      <c r="J377" s="10" t="s">
        <v>582</v>
      </c>
      <c r="K377" s="10" t="s">
        <v>196</v>
      </c>
      <c r="L377" s="17" t="s">
        <v>27</v>
      </c>
    </row>
    <row r="378" spans="1:12" s="8" customFormat="1" ht="12.75" customHeight="1" x14ac:dyDescent="0.2">
      <c r="A378" s="15">
        <v>431750</v>
      </c>
      <c r="B378" s="12" t="s">
        <v>188</v>
      </c>
      <c r="C378" s="14">
        <v>80624</v>
      </c>
      <c r="D378" s="14">
        <v>14168</v>
      </c>
      <c r="E378" s="13">
        <v>0.17572931137130382</v>
      </c>
      <c r="F378" s="12">
        <v>12</v>
      </c>
      <c r="G378" s="11" t="s">
        <v>13</v>
      </c>
      <c r="H378" s="10" t="s">
        <v>12</v>
      </c>
      <c r="I378" s="10" t="s">
        <v>11</v>
      </c>
      <c r="J378" s="10" t="s">
        <v>566</v>
      </c>
      <c r="K378" s="10" t="s">
        <v>188</v>
      </c>
      <c r="L378" s="17" t="s">
        <v>12</v>
      </c>
    </row>
    <row r="379" spans="1:12" s="8" customFormat="1" ht="12.75" customHeight="1" x14ac:dyDescent="0.2">
      <c r="A379" s="15">
        <v>431760</v>
      </c>
      <c r="B379" s="12" t="s">
        <v>187</v>
      </c>
      <c r="C379" s="14">
        <v>42929</v>
      </c>
      <c r="D379" s="14">
        <v>8715</v>
      </c>
      <c r="E379" s="13">
        <v>0.20300962053623425</v>
      </c>
      <c r="F379" s="12">
        <v>18</v>
      </c>
      <c r="G379" s="11" t="s">
        <v>100</v>
      </c>
      <c r="H379" s="10" t="s">
        <v>4</v>
      </c>
      <c r="I379" s="10" t="s">
        <v>40</v>
      </c>
      <c r="J379" s="10" t="s">
        <v>577</v>
      </c>
      <c r="K379" s="10" t="s">
        <v>483</v>
      </c>
      <c r="L379" s="17" t="s">
        <v>4</v>
      </c>
    </row>
    <row r="380" spans="1:12" s="8" customFormat="1" ht="12.75" customHeight="1" x14ac:dyDescent="0.2">
      <c r="A380" s="15">
        <v>431770</v>
      </c>
      <c r="B380" s="12" t="s">
        <v>186</v>
      </c>
      <c r="C380" s="14">
        <v>10809</v>
      </c>
      <c r="D380" s="14">
        <v>2535</v>
      </c>
      <c r="E380" s="13">
        <v>0.23452678323619205</v>
      </c>
      <c r="F380" s="12">
        <v>12</v>
      </c>
      <c r="G380" s="11" t="s">
        <v>13</v>
      </c>
      <c r="H380" s="10" t="s">
        <v>12</v>
      </c>
      <c r="I380" s="10" t="s">
        <v>11</v>
      </c>
      <c r="J380" s="10" t="s">
        <v>566</v>
      </c>
      <c r="K380" s="10" t="s">
        <v>188</v>
      </c>
      <c r="L380" s="17" t="s">
        <v>12</v>
      </c>
    </row>
    <row r="381" spans="1:12" s="8" customFormat="1" ht="12.75" customHeight="1" x14ac:dyDescent="0.2">
      <c r="A381" s="15">
        <v>431755</v>
      </c>
      <c r="B381" s="12" t="s">
        <v>185</v>
      </c>
      <c r="C381" s="14">
        <v>2287</v>
      </c>
      <c r="D381" s="14">
        <v>504</v>
      </c>
      <c r="E381" s="13">
        <v>0.22037603847835593</v>
      </c>
      <c r="F381" s="12">
        <v>6</v>
      </c>
      <c r="G381" s="11" t="s">
        <v>31</v>
      </c>
      <c r="H381" s="10" t="s">
        <v>17</v>
      </c>
      <c r="I381" s="10" t="s">
        <v>30</v>
      </c>
      <c r="J381" s="10" t="s">
        <v>553</v>
      </c>
      <c r="K381" s="10" t="s">
        <v>259</v>
      </c>
      <c r="L381" s="17" t="s">
        <v>17</v>
      </c>
    </row>
    <row r="382" spans="1:12" s="8" customFormat="1" ht="12.75" customHeight="1" x14ac:dyDescent="0.2">
      <c r="A382" s="15">
        <v>431775</v>
      </c>
      <c r="B382" s="12" t="s">
        <v>184</v>
      </c>
      <c r="C382" s="14">
        <v>2060</v>
      </c>
      <c r="D382" s="14">
        <v>455</v>
      </c>
      <c r="E382" s="13">
        <v>0.220873786407767</v>
      </c>
      <c r="F382" s="12">
        <v>6</v>
      </c>
      <c r="G382" s="11" t="s">
        <v>31</v>
      </c>
      <c r="H382" s="10" t="s">
        <v>17</v>
      </c>
      <c r="I382" s="10" t="s">
        <v>30</v>
      </c>
      <c r="J382" s="10" t="s">
        <v>553</v>
      </c>
      <c r="K382" s="10" t="s">
        <v>259</v>
      </c>
      <c r="L382" s="17" t="s">
        <v>17</v>
      </c>
    </row>
    <row r="383" spans="1:12" s="8" customFormat="1" ht="12.75" customHeight="1" x14ac:dyDescent="0.2">
      <c r="A383" s="15">
        <v>431780</v>
      </c>
      <c r="B383" s="12" t="s">
        <v>183</v>
      </c>
      <c r="C383" s="14">
        <v>14622</v>
      </c>
      <c r="D383" s="14">
        <v>2808</v>
      </c>
      <c r="E383" s="13">
        <v>0.19203939269593762</v>
      </c>
      <c r="F383" s="12">
        <v>17</v>
      </c>
      <c r="G383" s="11" t="s">
        <v>135</v>
      </c>
      <c r="H383" s="10" t="s">
        <v>12</v>
      </c>
      <c r="I383" s="10" t="s">
        <v>16</v>
      </c>
      <c r="J383" s="10" t="s">
        <v>562</v>
      </c>
      <c r="K383" s="10" t="s">
        <v>364</v>
      </c>
      <c r="L383" s="17" t="s">
        <v>12</v>
      </c>
    </row>
    <row r="384" spans="1:12" s="8" customFormat="1" ht="12.75" customHeight="1" x14ac:dyDescent="0.2">
      <c r="A384" s="15">
        <v>431790</v>
      </c>
      <c r="B384" s="12" t="s">
        <v>182</v>
      </c>
      <c r="C384" s="14">
        <v>14937</v>
      </c>
      <c r="D384" s="14">
        <v>3290</v>
      </c>
      <c r="E384" s="13">
        <v>0.22025841869183907</v>
      </c>
      <c r="F384" s="12">
        <v>14</v>
      </c>
      <c r="G384" s="11" t="s">
        <v>75</v>
      </c>
      <c r="H384" s="10" t="s">
        <v>12</v>
      </c>
      <c r="I384" s="10" t="s">
        <v>74</v>
      </c>
      <c r="J384" s="10" t="s">
        <v>560</v>
      </c>
      <c r="K384" s="10" t="s">
        <v>194</v>
      </c>
      <c r="L384" s="17" t="s">
        <v>12</v>
      </c>
    </row>
    <row r="385" spans="1:12" s="8" customFormat="1" ht="12.75" customHeight="1" x14ac:dyDescent="0.2">
      <c r="A385" s="15">
        <v>431795</v>
      </c>
      <c r="B385" s="12" t="s">
        <v>181</v>
      </c>
      <c r="C385" s="14">
        <v>2517</v>
      </c>
      <c r="D385" s="14">
        <v>661</v>
      </c>
      <c r="E385" s="13">
        <v>0.26261422328168454</v>
      </c>
      <c r="F385" s="12">
        <v>6</v>
      </c>
      <c r="G385" s="11" t="s">
        <v>34</v>
      </c>
      <c r="H385" s="10" t="s">
        <v>17</v>
      </c>
      <c r="I385" s="10" t="s">
        <v>33</v>
      </c>
      <c r="J385" s="10" t="s">
        <v>553</v>
      </c>
      <c r="K385" s="10" t="s">
        <v>259</v>
      </c>
      <c r="L385" s="17" t="s">
        <v>17</v>
      </c>
    </row>
    <row r="386" spans="1:12" s="8" customFormat="1" ht="12.75" customHeight="1" x14ac:dyDescent="0.2">
      <c r="A386" s="15">
        <v>431800</v>
      </c>
      <c r="B386" s="12" t="s">
        <v>180</v>
      </c>
      <c r="C386" s="14">
        <v>59661</v>
      </c>
      <c r="D386" s="14">
        <v>10773</v>
      </c>
      <c r="E386" s="13">
        <v>0.18057022175290391</v>
      </c>
      <c r="F386" s="12">
        <v>12</v>
      </c>
      <c r="G386" s="11" t="s">
        <v>13</v>
      </c>
      <c r="H386" s="10" t="s">
        <v>12</v>
      </c>
      <c r="I386" s="10" t="s">
        <v>62</v>
      </c>
      <c r="J386" s="10" t="s">
        <v>566</v>
      </c>
      <c r="K386" s="10" t="s">
        <v>188</v>
      </c>
      <c r="L386" s="17" t="s">
        <v>12</v>
      </c>
    </row>
    <row r="387" spans="1:12" s="8" customFormat="1" ht="12.75" customHeight="1" x14ac:dyDescent="0.2">
      <c r="A387" s="15">
        <v>431805</v>
      </c>
      <c r="B387" s="12" t="s">
        <v>179</v>
      </c>
      <c r="C387" s="14">
        <v>3042</v>
      </c>
      <c r="D387" s="14">
        <v>780</v>
      </c>
      <c r="E387" s="13">
        <v>0.25641025641025639</v>
      </c>
      <c r="F387" s="12">
        <v>6</v>
      </c>
      <c r="G387" s="11" t="s">
        <v>31</v>
      </c>
      <c r="H387" s="10" t="s">
        <v>17</v>
      </c>
      <c r="I387" s="10" t="s">
        <v>30</v>
      </c>
      <c r="J387" s="10" t="s">
        <v>553</v>
      </c>
      <c r="K387" s="10" t="s">
        <v>259</v>
      </c>
      <c r="L387" s="17" t="s">
        <v>17</v>
      </c>
    </row>
    <row r="388" spans="1:12" s="8" customFormat="1" ht="12.75" customHeight="1" x14ac:dyDescent="0.2">
      <c r="A388" s="15">
        <v>431810</v>
      </c>
      <c r="B388" s="12" t="s">
        <v>178</v>
      </c>
      <c r="C388" s="14">
        <v>17992</v>
      </c>
      <c r="D388" s="14">
        <v>4428</v>
      </c>
      <c r="E388" s="13">
        <v>0.24610938194753224</v>
      </c>
      <c r="F388" s="12">
        <v>4</v>
      </c>
      <c r="G388" s="11" t="s">
        <v>66</v>
      </c>
      <c r="H388" s="10" t="s">
        <v>27</v>
      </c>
      <c r="I388" s="10" t="s">
        <v>65</v>
      </c>
      <c r="J388" s="10" t="s">
        <v>582</v>
      </c>
      <c r="K388" s="10" t="s">
        <v>196</v>
      </c>
      <c r="L388" s="17" t="s">
        <v>27</v>
      </c>
    </row>
    <row r="389" spans="1:12" s="8" customFormat="1" ht="12.75" customHeight="1" x14ac:dyDescent="0.2">
      <c r="A389" s="15">
        <v>431820</v>
      </c>
      <c r="B389" s="12" t="s">
        <v>177</v>
      </c>
      <c r="C389" s="14">
        <v>21109</v>
      </c>
      <c r="D389" s="14">
        <v>3752</v>
      </c>
      <c r="E389" s="13">
        <v>0.17774409019849352</v>
      </c>
      <c r="F389" s="12">
        <v>1</v>
      </c>
      <c r="G389" s="11" t="s">
        <v>95</v>
      </c>
      <c r="H389" s="10" t="s">
        <v>4</v>
      </c>
      <c r="I389" s="10" t="s">
        <v>176</v>
      </c>
      <c r="J389" s="10" t="s">
        <v>575</v>
      </c>
      <c r="K389" s="10" t="s">
        <v>112</v>
      </c>
      <c r="L389" s="17" t="s">
        <v>4</v>
      </c>
    </row>
    <row r="390" spans="1:12" s="8" customFormat="1" ht="12.75" customHeight="1" x14ac:dyDescent="0.2">
      <c r="A390" s="15">
        <v>431830</v>
      </c>
      <c r="B390" s="12" t="s">
        <v>175</v>
      </c>
      <c r="C390" s="14">
        <v>61803</v>
      </c>
      <c r="D390" s="14">
        <v>11545</v>
      </c>
      <c r="E390" s="13">
        <v>0.18680322961668527</v>
      </c>
      <c r="F390" s="12">
        <v>10</v>
      </c>
      <c r="G390" s="11" t="s">
        <v>63</v>
      </c>
      <c r="H390" s="10" t="s">
        <v>27</v>
      </c>
      <c r="I390" s="10" t="s">
        <v>62</v>
      </c>
      <c r="J390" s="10" t="s">
        <v>580</v>
      </c>
      <c r="K390" s="10" t="s">
        <v>64</v>
      </c>
      <c r="L390" s="17" t="s">
        <v>27</v>
      </c>
    </row>
    <row r="391" spans="1:12" s="8" customFormat="1" ht="12.75" customHeight="1" x14ac:dyDescent="0.2">
      <c r="A391" s="15">
        <v>431840</v>
      </c>
      <c r="B391" s="12" t="s">
        <v>174</v>
      </c>
      <c r="C391" s="14">
        <v>22710</v>
      </c>
      <c r="D391" s="14">
        <v>3982</v>
      </c>
      <c r="E391" s="13">
        <v>0.1753412593571114</v>
      </c>
      <c r="F391" s="12">
        <v>2</v>
      </c>
      <c r="G391" s="11" t="s">
        <v>114</v>
      </c>
      <c r="H391" s="10" t="s">
        <v>4</v>
      </c>
      <c r="I391" s="10" t="s">
        <v>113</v>
      </c>
      <c r="J391" s="10" t="s">
        <v>726</v>
      </c>
      <c r="K391" s="10" t="s">
        <v>379</v>
      </c>
      <c r="L391" s="17" t="s">
        <v>4</v>
      </c>
    </row>
    <row r="392" spans="1:12" s="8" customFormat="1" ht="12.75" customHeight="1" x14ac:dyDescent="0.2">
      <c r="A392" s="15">
        <v>431842</v>
      </c>
      <c r="B392" s="12" t="s">
        <v>173</v>
      </c>
      <c r="C392" s="14">
        <v>4712</v>
      </c>
      <c r="D392" s="14">
        <v>1277</v>
      </c>
      <c r="E392" s="13">
        <v>0.27101018675721561</v>
      </c>
      <c r="F392" s="12">
        <v>6</v>
      </c>
      <c r="G392" s="11" t="s">
        <v>34</v>
      </c>
      <c r="H392" s="10" t="s">
        <v>17</v>
      </c>
      <c r="I392" s="10" t="s">
        <v>33</v>
      </c>
      <c r="J392" s="10" t="s">
        <v>553</v>
      </c>
      <c r="K392" s="10" t="s">
        <v>259</v>
      </c>
      <c r="L392" s="17" t="s">
        <v>17</v>
      </c>
    </row>
    <row r="393" spans="1:12" s="8" customFormat="1" ht="12.75" customHeight="1" x14ac:dyDescent="0.2">
      <c r="A393" s="15">
        <v>431843</v>
      </c>
      <c r="B393" s="12" t="s">
        <v>172</v>
      </c>
      <c r="C393" s="14">
        <v>2730</v>
      </c>
      <c r="D393" s="14">
        <v>771</v>
      </c>
      <c r="E393" s="13">
        <v>0.28241758241758241</v>
      </c>
      <c r="F393" s="12">
        <v>4</v>
      </c>
      <c r="G393" s="11" t="s">
        <v>28</v>
      </c>
      <c r="H393" s="10" t="s">
        <v>27</v>
      </c>
      <c r="I393" s="10" t="s">
        <v>79</v>
      </c>
      <c r="J393" s="10" t="s">
        <v>582</v>
      </c>
      <c r="K393" s="10" t="s">
        <v>196</v>
      </c>
      <c r="L393" s="17" t="s">
        <v>27</v>
      </c>
    </row>
    <row r="394" spans="1:12" s="8" customFormat="1" ht="12.75" customHeight="1" x14ac:dyDescent="0.2">
      <c r="A394" s="15">
        <v>431844</v>
      </c>
      <c r="B394" s="12" t="s">
        <v>171</v>
      </c>
      <c r="C394" s="14">
        <v>2673</v>
      </c>
      <c r="D394" s="14">
        <v>726</v>
      </c>
      <c r="E394" s="13">
        <v>0.27160493827160492</v>
      </c>
      <c r="F394" s="12">
        <v>5</v>
      </c>
      <c r="G394" s="11" t="s">
        <v>22</v>
      </c>
      <c r="H394" s="10" t="s">
        <v>21</v>
      </c>
      <c r="I394" s="10" t="s">
        <v>20</v>
      </c>
      <c r="J394" s="10" t="s">
        <v>543</v>
      </c>
      <c r="K394" s="10" t="s">
        <v>470</v>
      </c>
      <c r="L394" s="17" t="s">
        <v>21</v>
      </c>
    </row>
    <row r="395" spans="1:12" s="8" customFormat="1" ht="12.75" customHeight="1" x14ac:dyDescent="0.2">
      <c r="A395" s="15">
        <v>431845</v>
      </c>
      <c r="B395" s="12" t="s">
        <v>170</v>
      </c>
      <c r="C395" s="14">
        <v>2632</v>
      </c>
      <c r="D395" s="14">
        <v>667</v>
      </c>
      <c r="E395" s="13">
        <v>0.25341945288753798</v>
      </c>
      <c r="F395" s="12">
        <v>15</v>
      </c>
      <c r="G395" s="11" t="s">
        <v>87</v>
      </c>
      <c r="H395" s="10" t="s">
        <v>17</v>
      </c>
      <c r="I395" s="10" t="s">
        <v>90</v>
      </c>
      <c r="J395" s="10" t="s">
        <v>15</v>
      </c>
      <c r="K395" s="10" t="s">
        <v>269</v>
      </c>
      <c r="L395" s="17" t="s">
        <v>17</v>
      </c>
    </row>
    <row r="396" spans="1:12" s="8" customFormat="1" ht="12.75" customHeight="1" x14ac:dyDescent="0.2">
      <c r="A396" s="15">
        <v>431846</v>
      </c>
      <c r="B396" s="12" t="s">
        <v>169</v>
      </c>
      <c r="C396" s="14">
        <v>2135</v>
      </c>
      <c r="D396" s="14">
        <v>461</v>
      </c>
      <c r="E396" s="13">
        <v>0.21592505854800936</v>
      </c>
      <c r="F396" s="12">
        <v>16</v>
      </c>
      <c r="G396" s="11" t="s">
        <v>46</v>
      </c>
      <c r="H396" s="10" t="s">
        <v>8</v>
      </c>
      <c r="I396" s="10" t="s">
        <v>37</v>
      </c>
      <c r="J396" s="10" t="s">
        <v>536</v>
      </c>
      <c r="K396" s="10" t="s">
        <v>334</v>
      </c>
      <c r="L396" s="17" t="s">
        <v>8</v>
      </c>
    </row>
    <row r="397" spans="1:12" s="8" customFormat="1" ht="12.75" customHeight="1" x14ac:dyDescent="0.2">
      <c r="A397" s="15">
        <v>431848</v>
      </c>
      <c r="B397" s="12" t="s">
        <v>168</v>
      </c>
      <c r="C397" s="14">
        <v>4509</v>
      </c>
      <c r="D397" s="14">
        <v>827</v>
      </c>
      <c r="E397" s="13">
        <v>0.18341095586604569</v>
      </c>
      <c r="F397" s="12">
        <v>1</v>
      </c>
      <c r="G397" s="11" t="s">
        <v>141</v>
      </c>
      <c r="H397" s="10" t="s">
        <v>4</v>
      </c>
      <c r="I397" s="10" t="s">
        <v>55</v>
      </c>
      <c r="J397" s="10" t="s">
        <v>573</v>
      </c>
      <c r="K397" s="10" t="s">
        <v>276</v>
      </c>
      <c r="L397" s="17" t="s">
        <v>4</v>
      </c>
    </row>
    <row r="398" spans="1:12" s="8" customFormat="1" ht="12.75" customHeight="1" x14ac:dyDescent="0.2">
      <c r="A398" s="15">
        <v>431849</v>
      </c>
      <c r="B398" s="12" t="s">
        <v>167</v>
      </c>
      <c r="C398" s="14">
        <v>2446</v>
      </c>
      <c r="D398" s="14">
        <v>652</v>
      </c>
      <c r="E398" s="13">
        <v>0.26655764513491415</v>
      </c>
      <c r="F398" s="12">
        <v>14</v>
      </c>
      <c r="G398" s="11" t="s">
        <v>75</v>
      </c>
      <c r="H398" s="10" t="s">
        <v>12</v>
      </c>
      <c r="I398" s="10" t="s">
        <v>74</v>
      </c>
      <c r="J398" s="10" t="s">
        <v>560</v>
      </c>
      <c r="K398" s="10" t="s">
        <v>194</v>
      </c>
      <c r="L398" s="17" t="s">
        <v>12</v>
      </c>
    </row>
    <row r="399" spans="1:12" s="8" customFormat="1" ht="12.75" customHeight="1" x14ac:dyDescent="0.2">
      <c r="A399" s="15">
        <v>431850</v>
      </c>
      <c r="B399" s="12" t="s">
        <v>166</v>
      </c>
      <c r="C399" s="14">
        <v>26136</v>
      </c>
      <c r="D399" s="14">
        <v>4937</v>
      </c>
      <c r="E399" s="13">
        <v>0.18889654116926843</v>
      </c>
      <c r="F399" s="12">
        <v>3</v>
      </c>
      <c r="G399" s="11" t="s">
        <v>72</v>
      </c>
      <c r="H399" s="10" t="s">
        <v>71</v>
      </c>
      <c r="I399" s="10" t="s">
        <v>70</v>
      </c>
      <c r="J399" s="10" t="s">
        <v>550</v>
      </c>
      <c r="K399" s="10" t="s">
        <v>252</v>
      </c>
      <c r="L399" s="17" t="s">
        <v>71</v>
      </c>
    </row>
    <row r="400" spans="1:12" s="8" customFormat="1" ht="12.75" customHeight="1" x14ac:dyDescent="0.2">
      <c r="A400" s="15">
        <v>431860</v>
      </c>
      <c r="B400" s="12" t="s">
        <v>165</v>
      </c>
      <c r="C400" s="14">
        <v>7125</v>
      </c>
      <c r="D400" s="14">
        <v>1581</v>
      </c>
      <c r="E400" s="13">
        <v>0.22189473684210526</v>
      </c>
      <c r="F400" s="12">
        <v>6</v>
      </c>
      <c r="G400" s="11" t="s">
        <v>34</v>
      </c>
      <c r="H400" s="10" t="s">
        <v>17</v>
      </c>
      <c r="I400" s="10" t="s">
        <v>33</v>
      </c>
      <c r="J400" s="10" t="s">
        <v>553</v>
      </c>
      <c r="K400" s="10" t="s">
        <v>259</v>
      </c>
      <c r="L400" s="17" t="s">
        <v>17</v>
      </c>
    </row>
    <row r="401" spans="1:12" s="8" customFormat="1" ht="12.75" customHeight="1" x14ac:dyDescent="0.2">
      <c r="A401" s="15">
        <v>431861</v>
      </c>
      <c r="B401" s="12" t="s">
        <v>164</v>
      </c>
      <c r="C401" s="14">
        <v>2418</v>
      </c>
      <c r="D401" s="14">
        <v>565</v>
      </c>
      <c r="E401" s="13">
        <v>0.23366418527708852</v>
      </c>
      <c r="F401" s="12">
        <v>1</v>
      </c>
      <c r="G401" s="11" t="s">
        <v>77</v>
      </c>
      <c r="H401" s="10" t="s">
        <v>4</v>
      </c>
      <c r="I401" s="10" t="s">
        <v>55</v>
      </c>
      <c r="J401" s="10" t="s">
        <v>571</v>
      </c>
      <c r="K401" s="10" t="s">
        <v>486</v>
      </c>
      <c r="L401" s="17" t="s">
        <v>4</v>
      </c>
    </row>
    <row r="402" spans="1:12" s="8" customFormat="1" ht="12.75" customHeight="1" x14ac:dyDescent="0.2">
      <c r="A402" s="15">
        <v>431862</v>
      </c>
      <c r="B402" s="12" t="s">
        <v>163</v>
      </c>
      <c r="C402" s="14">
        <v>3579</v>
      </c>
      <c r="D402" s="14">
        <v>528</v>
      </c>
      <c r="E402" s="13">
        <v>0.14752724224643754</v>
      </c>
      <c r="F402" s="12">
        <v>5</v>
      </c>
      <c r="G402" s="11" t="s">
        <v>60</v>
      </c>
      <c r="H402" s="10" t="s">
        <v>21</v>
      </c>
      <c r="I402" s="10" t="s">
        <v>59</v>
      </c>
      <c r="J402" s="10" t="s">
        <v>543</v>
      </c>
      <c r="K402" s="10" t="s">
        <v>470</v>
      </c>
      <c r="L402" s="17" t="s">
        <v>21</v>
      </c>
    </row>
    <row r="403" spans="1:12" s="8" customFormat="1" ht="12.75" customHeight="1" x14ac:dyDescent="0.2">
      <c r="A403" s="15">
        <v>431870</v>
      </c>
      <c r="B403" s="12" t="s">
        <v>162</v>
      </c>
      <c r="C403" s="14">
        <v>230268</v>
      </c>
      <c r="D403" s="14">
        <v>32192</v>
      </c>
      <c r="E403" s="13">
        <v>0.13980231729984191</v>
      </c>
      <c r="F403" s="12">
        <v>1</v>
      </c>
      <c r="G403" s="11" t="s">
        <v>141</v>
      </c>
      <c r="H403" s="10" t="s">
        <v>4</v>
      </c>
      <c r="I403" s="10" t="s">
        <v>139</v>
      </c>
      <c r="J403" s="10" t="s">
        <v>573</v>
      </c>
      <c r="K403" s="10" t="s">
        <v>276</v>
      </c>
      <c r="L403" s="17" t="s">
        <v>4</v>
      </c>
    </row>
    <row r="404" spans="1:12" s="8" customFormat="1" ht="12.75" customHeight="1" x14ac:dyDescent="0.2">
      <c r="A404" s="15">
        <v>431880</v>
      </c>
      <c r="B404" s="12" t="s">
        <v>161</v>
      </c>
      <c r="C404" s="14">
        <v>42926</v>
      </c>
      <c r="D404" s="14">
        <v>9461</v>
      </c>
      <c r="E404" s="13">
        <v>0.22040255323114197</v>
      </c>
      <c r="F404" s="12">
        <v>3</v>
      </c>
      <c r="G404" s="11" t="s">
        <v>72</v>
      </c>
      <c r="H404" s="10" t="s">
        <v>71</v>
      </c>
      <c r="I404" s="10" t="s">
        <v>70</v>
      </c>
      <c r="J404" s="10" t="s">
        <v>550</v>
      </c>
      <c r="K404" s="10" t="s">
        <v>252</v>
      </c>
      <c r="L404" s="17" t="s">
        <v>71</v>
      </c>
    </row>
    <row r="405" spans="1:12" s="8" customFormat="1" ht="12.75" customHeight="1" x14ac:dyDescent="0.2">
      <c r="A405" s="15">
        <v>431890</v>
      </c>
      <c r="B405" s="12" t="s">
        <v>160</v>
      </c>
      <c r="C405" s="14">
        <v>34998</v>
      </c>
      <c r="D405" s="14">
        <v>6730</v>
      </c>
      <c r="E405" s="13">
        <v>0.19229670266872392</v>
      </c>
      <c r="F405" s="12">
        <v>12</v>
      </c>
      <c r="G405" s="11" t="s">
        <v>13</v>
      </c>
      <c r="H405" s="10" t="s">
        <v>12</v>
      </c>
      <c r="I405" s="10" t="s">
        <v>11</v>
      </c>
      <c r="J405" s="10" t="s">
        <v>566</v>
      </c>
      <c r="K405" s="10" t="s">
        <v>188</v>
      </c>
      <c r="L405" s="17" t="s">
        <v>12</v>
      </c>
    </row>
    <row r="406" spans="1:12" s="8" customFormat="1" ht="12.75" customHeight="1" x14ac:dyDescent="0.2">
      <c r="A406" s="15">
        <v>431900</v>
      </c>
      <c r="B406" s="12" t="s">
        <v>159</v>
      </c>
      <c r="C406" s="14">
        <v>21181</v>
      </c>
      <c r="D406" s="14">
        <v>3667</v>
      </c>
      <c r="E406" s="13">
        <v>0.17312685897738539</v>
      </c>
      <c r="F406" s="12">
        <v>5</v>
      </c>
      <c r="G406" s="11" t="s">
        <v>56</v>
      </c>
      <c r="H406" s="10" t="s">
        <v>21</v>
      </c>
      <c r="I406" s="10" t="s">
        <v>20</v>
      </c>
      <c r="J406" s="10" t="s">
        <v>543</v>
      </c>
      <c r="K406" s="10" t="s">
        <v>470</v>
      </c>
      <c r="L406" s="17" t="s">
        <v>21</v>
      </c>
    </row>
    <row r="407" spans="1:12" s="8" customFormat="1" ht="12.75" customHeight="1" x14ac:dyDescent="0.2">
      <c r="A407" s="15">
        <v>431910</v>
      </c>
      <c r="B407" s="12" t="s">
        <v>158</v>
      </c>
      <c r="C407" s="14">
        <v>6017</v>
      </c>
      <c r="D407" s="14">
        <v>1533</v>
      </c>
      <c r="E407" s="13">
        <v>0.25477812863553267</v>
      </c>
      <c r="F407" s="12">
        <v>17</v>
      </c>
      <c r="G407" s="11" t="s">
        <v>135</v>
      </c>
      <c r="H407" s="10" t="s">
        <v>12</v>
      </c>
      <c r="I407" s="10" t="s">
        <v>16</v>
      </c>
      <c r="J407" s="10" t="s">
        <v>562</v>
      </c>
      <c r="K407" s="10" t="s">
        <v>364</v>
      </c>
      <c r="L407" s="17" t="s">
        <v>12</v>
      </c>
    </row>
    <row r="408" spans="1:12" s="8" customFormat="1" ht="12.75" customHeight="1" x14ac:dyDescent="0.2">
      <c r="A408" s="15">
        <v>431912</v>
      </c>
      <c r="B408" s="12" t="s">
        <v>157</v>
      </c>
      <c r="C408" s="14">
        <v>3171</v>
      </c>
      <c r="D408" s="14">
        <v>881</v>
      </c>
      <c r="E408" s="13">
        <v>0.27783033743298646</v>
      </c>
      <c r="F408" s="12">
        <v>4</v>
      </c>
      <c r="G408" s="11" t="s">
        <v>28</v>
      </c>
      <c r="H408" s="10" t="s">
        <v>27</v>
      </c>
      <c r="I408" s="10" t="s">
        <v>79</v>
      </c>
      <c r="J408" s="10" t="s">
        <v>582</v>
      </c>
      <c r="K408" s="10" t="s">
        <v>196</v>
      </c>
      <c r="L408" s="17" t="s">
        <v>27</v>
      </c>
    </row>
    <row r="409" spans="1:12" s="8" customFormat="1" ht="12.75" customHeight="1" x14ac:dyDescent="0.2">
      <c r="A409" s="15">
        <v>431915</v>
      </c>
      <c r="B409" s="12" t="s">
        <v>156</v>
      </c>
      <c r="C409" s="14">
        <v>7415</v>
      </c>
      <c r="D409" s="14">
        <v>1484</v>
      </c>
      <c r="E409" s="13">
        <v>0.20013486176668915</v>
      </c>
      <c r="F409" s="12">
        <v>12</v>
      </c>
      <c r="G409" s="11" t="s">
        <v>13</v>
      </c>
      <c r="H409" s="10" t="s">
        <v>12</v>
      </c>
      <c r="I409" s="10" t="s">
        <v>11</v>
      </c>
      <c r="J409" s="10" t="s">
        <v>566</v>
      </c>
      <c r="K409" s="10" t="s">
        <v>188</v>
      </c>
      <c r="L409" s="17" t="s">
        <v>12</v>
      </c>
    </row>
    <row r="410" spans="1:12" s="8" customFormat="1" ht="12.75" customHeight="1" x14ac:dyDescent="0.2">
      <c r="A410" s="15">
        <v>431920</v>
      </c>
      <c r="B410" s="12" t="s">
        <v>155</v>
      </c>
      <c r="C410" s="14">
        <v>5435</v>
      </c>
      <c r="D410" s="14">
        <v>1331</v>
      </c>
      <c r="E410" s="13">
        <v>0.24489420423183073</v>
      </c>
      <c r="F410" s="12">
        <v>12</v>
      </c>
      <c r="G410" s="11" t="s">
        <v>13</v>
      </c>
      <c r="H410" s="10" t="s">
        <v>12</v>
      </c>
      <c r="I410" s="10" t="s">
        <v>11</v>
      </c>
      <c r="J410" s="10" t="s">
        <v>566</v>
      </c>
      <c r="K410" s="10" t="s">
        <v>188</v>
      </c>
      <c r="L410" s="17" t="s">
        <v>12</v>
      </c>
    </row>
    <row r="411" spans="1:12" s="8" customFormat="1" ht="12.75" customHeight="1" x14ac:dyDescent="0.2">
      <c r="A411" s="15">
        <v>431930</v>
      </c>
      <c r="B411" s="12" t="s">
        <v>154</v>
      </c>
      <c r="C411" s="14">
        <v>6093</v>
      </c>
      <c r="D411" s="14">
        <v>1638</v>
      </c>
      <c r="E411" s="13">
        <v>0.26883308714918758</v>
      </c>
      <c r="F411" s="12">
        <v>14</v>
      </c>
      <c r="G411" s="11" t="s">
        <v>75</v>
      </c>
      <c r="H411" s="10" t="s">
        <v>12</v>
      </c>
      <c r="I411" s="10" t="s">
        <v>11</v>
      </c>
      <c r="J411" s="10" t="s">
        <v>560</v>
      </c>
      <c r="K411" s="10" t="s">
        <v>194</v>
      </c>
      <c r="L411" s="17" t="s">
        <v>12</v>
      </c>
    </row>
    <row r="412" spans="1:12" s="8" customFormat="1" ht="12.75" customHeight="1" x14ac:dyDescent="0.2">
      <c r="A412" s="15">
        <v>431935</v>
      </c>
      <c r="B412" s="12" t="s">
        <v>153</v>
      </c>
      <c r="C412" s="14">
        <v>3631</v>
      </c>
      <c r="D412" s="14">
        <v>550</v>
      </c>
      <c r="E412" s="13">
        <v>0.15147342329936656</v>
      </c>
      <c r="F412" s="12">
        <v>1</v>
      </c>
      <c r="G412" s="11" t="s">
        <v>77</v>
      </c>
      <c r="H412" s="10" t="s">
        <v>4</v>
      </c>
      <c r="I412" s="10" t="s">
        <v>55</v>
      </c>
      <c r="J412" s="10" t="s">
        <v>571</v>
      </c>
      <c r="K412" s="10" t="s">
        <v>486</v>
      </c>
      <c r="L412" s="17" t="s">
        <v>4</v>
      </c>
    </row>
    <row r="413" spans="1:12" s="8" customFormat="1" ht="12.75" customHeight="1" x14ac:dyDescent="0.2">
      <c r="A413" s="15">
        <v>431936</v>
      </c>
      <c r="B413" s="12" t="s">
        <v>152</v>
      </c>
      <c r="C413" s="14">
        <v>1865</v>
      </c>
      <c r="D413" s="14">
        <v>413</v>
      </c>
      <c r="E413" s="13">
        <v>0.22144772117962466</v>
      </c>
      <c r="F413" s="12">
        <v>15</v>
      </c>
      <c r="G413" s="11" t="s">
        <v>87</v>
      </c>
      <c r="H413" s="10" t="s">
        <v>17</v>
      </c>
      <c r="I413" s="10" t="s">
        <v>90</v>
      </c>
      <c r="J413" s="10" t="s">
        <v>15</v>
      </c>
      <c r="K413" s="10" t="s">
        <v>269</v>
      </c>
      <c r="L413" s="17" t="s">
        <v>17</v>
      </c>
    </row>
    <row r="414" spans="1:12" s="8" customFormat="1" ht="12.75" customHeight="1" x14ac:dyDescent="0.2">
      <c r="A414" s="15">
        <v>431937</v>
      </c>
      <c r="B414" s="12" t="s">
        <v>151</v>
      </c>
      <c r="C414" s="14">
        <v>3050</v>
      </c>
      <c r="D414" s="14">
        <v>737</v>
      </c>
      <c r="E414" s="13">
        <v>0.24163934426229508</v>
      </c>
      <c r="F414" s="12">
        <v>12</v>
      </c>
      <c r="G414" s="11" t="s">
        <v>13</v>
      </c>
      <c r="H414" s="10" t="s">
        <v>12</v>
      </c>
      <c r="I414" s="10" t="s">
        <v>11</v>
      </c>
      <c r="J414" s="10" t="s">
        <v>566</v>
      </c>
      <c r="K414" s="10" t="s">
        <v>188</v>
      </c>
      <c r="L414" s="17" t="s">
        <v>12</v>
      </c>
    </row>
    <row r="415" spans="1:12" s="8" customFormat="1" ht="12.75" customHeight="1" x14ac:dyDescent="0.2">
      <c r="A415" s="15">
        <v>431940</v>
      </c>
      <c r="B415" s="12" t="s">
        <v>150</v>
      </c>
      <c r="C415" s="14">
        <v>16211</v>
      </c>
      <c r="D415" s="14">
        <v>4009</v>
      </c>
      <c r="E415" s="13">
        <v>0.24730121522423046</v>
      </c>
      <c r="F415" s="12">
        <v>4</v>
      </c>
      <c r="G415" s="11" t="s">
        <v>28</v>
      </c>
      <c r="H415" s="10" t="s">
        <v>27</v>
      </c>
      <c r="I415" s="10" t="s">
        <v>79</v>
      </c>
      <c r="J415" s="10" t="s">
        <v>582</v>
      </c>
      <c r="K415" s="10" t="s">
        <v>196</v>
      </c>
      <c r="L415" s="17" t="s">
        <v>27</v>
      </c>
    </row>
    <row r="416" spans="1:12" s="8" customFormat="1" ht="12.75" customHeight="1" x14ac:dyDescent="0.2">
      <c r="A416" s="15">
        <v>431950</v>
      </c>
      <c r="B416" s="12" t="s">
        <v>149</v>
      </c>
      <c r="C416" s="14">
        <v>23931</v>
      </c>
      <c r="D416" s="14">
        <v>3853</v>
      </c>
      <c r="E416" s="13">
        <v>0.16100455476160627</v>
      </c>
      <c r="F416" s="12">
        <v>1</v>
      </c>
      <c r="G416" s="11" t="s">
        <v>77</v>
      </c>
      <c r="H416" s="10" t="s">
        <v>4</v>
      </c>
      <c r="I416" s="10" t="s">
        <v>55</v>
      </c>
      <c r="J416" s="10" t="s">
        <v>571</v>
      </c>
      <c r="K416" s="10" t="s">
        <v>486</v>
      </c>
      <c r="L416" s="17" t="s">
        <v>4</v>
      </c>
    </row>
    <row r="417" spans="1:12" s="8" customFormat="1" ht="12.75" customHeight="1" x14ac:dyDescent="0.2">
      <c r="A417" s="15">
        <v>431960</v>
      </c>
      <c r="B417" s="12" t="s">
        <v>148</v>
      </c>
      <c r="C417" s="14">
        <v>22965</v>
      </c>
      <c r="D417" s="14">
        <v>5380</v>
      </c>
      <c r="E417" s="13">
        <v>0.23426954060526889</v>
      </c>
      <c r="F417" s="12">
        <v>4</v>
      </c>
      <c r="G417" s="11" t="s">
        <v>28</v>
      </c>
      <c r="H417" s="10" t="s">
        <v>27</v>
      </c>
      <c r="I417" s="10" t="s">
        <v>26</v>
      </c>
      <c r="J417" s="10" t="s">
        <v>582</v>
      </c>
      <c r="K417" s="10" t="s">
        <v>196</v>
      </c>
      <c r="L417" s="17" t="s">
        <v>27</v>
      </c>
    </row>
    <row r="418" spans="1:12" s="8" customFormat="1" ht="12.75" customHeight="1" x14ac:dyDescent="0.2">
      <c r="A418" s="15">
        <v>431970</v>
      </c>
      <c r="B418" s="12" t="s">
        <v>147</v>
      </c>
      <c r="C418" s="14">
        <v>3629</v>
      </c>
      <c r="D418" s="14">
        <v>1010</v>
      </c>
      <c r="E418" s="13">
        <v>0.27831358500964454</v>
      </c>
      <c r="F418" s="12">
        <v>11</v>
      </c>
      <c r="G418" s="11" t="s">
        <v>44</v>
      </c>
      <c r="H418" s="10" t="s">
        <v>17</v>
      </c>
      <c r="I418" s="10" t="s">
        <v>43</v>
      </c>
      <c r="J418" s="10" t="s">
        <v>557</v>
      </c>
      <c r="K418" s="10" t="s">
        <v>418</v>
      </c>
      <c r="L418" s="17" t="s">
        <v>17</v>
      </c>
    </row>
    <row r="419" spans="1:12" s="8" customFormat="1" ht="12.75" customHeight="1" x14ac:dyDescent="0.2">
      <c r="A419" s="15">
        <v>431971</v>
      </c>
      <c r="B419" s="12" t="s">
        <v>146</v>
      </c>
      <c r="C419" s="14">
        <v>2352</v>
      </c>
      <c r="D419" s="14">
        <v>696</v>
      </c>
      <c r="E419" s="13">
        <v>0.29591836734693877</v>
      </c>
      <c r="F419" s="12">
        <v>16</v>
      </c>
      <c r="G419" s="11" t="s">
        <v>46</v>
      </c>
      <c r="H419" s="10" t="s">
        <v>8</v>
      </c>
      <c r="I419" s="10" t="s">
        <v>20</v>
      </c>
      <c r="J419" s="10" t="s">
        <v>536</v>
      </c>
      <c r="K419" s="10" t="s">
        <v>334</v>
      </c>
      <c r="L419" s="17" t="s">
        <v>8</v>
      </c>
    </row>
    <row r="420" spans="1:12" s="8" customFormat="1" ht="12.75" customHeight="1" x14ac:dyDescent="0.2">
      <c r="A420" s="15">
        <v>431973</v>
      </c>
      <c r="B420" s="12" t="s">
        <v>145</v>
      </c>
      <c r="C420" s="14">
        <v>2997</v>
      </c>
      <c r="D420" s="14">
        <v>514</v>
      </c>
      <c r="E420" s="13">
        <v>0.17150483817150483</v>
      </c>
      <c r="F420" s="12">
        <v>17</v>
      </c>
      <c r="G420" s="11" t="s">
        <v>135</v>
      </c>
      <c r="H420" s="10" t="s">
        <v>12</v>
      </c>
      <c r="I420" s="10" t="s">
        <v>16</v>
      </c>
      <c r="J420" s="10" t="s">
        <v>562</v>
      </c>
      <c r="K420" s="10" t="s">
        <v>364</v>
      </c>
      <c r="L420" s="17" t="s">
        <v>12</v>
      </c>
    </row>
    <row r="421" spans="1:12" s="8" customFormat="1" ht="12.75" customHeight="1" x14ac:dyDescent="0.2">
      <c r="A421" s="15">
        <v>431975</v>
      </c>
      <c r="B421" s="12" t="s">
        <v>144</v>
      </c>
      <c r="C421" s="14">
        <v>2290</v>
      </c>
      <c r="D421" s="14">
        <v>389</v>
      </c>
      <c r="E421" s="13">
        <v>0.16986899563318777</v>
      </c>
      <c r="F421" s="12">
        <v>5</v>
      </c>
      <c r="G421" s="11" t="s">
        <v>56</v>
      </c>
      <c r="H421" s="10" t="s">
        <v>21</v>
      </c>
      <c r="I421" s="10" t="s">
        <v>55</v>
      </c>
      <c r="J421" s="10" t="s">
        <v>543</v>
      </c>
      <c r="K421" s="10" t="s">
        <v>470</v>
      </c>
      <c r="L421" s="17" t="s">
        <v>21</v>
      </c>
    </row>
    <row r="422" spans="1:12" s="8" customFormat="1" ht="12.75" customHeight="1" x14ac:dyDescent="0.2">
      <c r="A422" s="15">
        <v>431980</v>
      </c>
      <c r="B422" s="12" t="s">
        <v>143</v>
      </c>
      <c r="C422" s="14">
        <v>8191</v>
      </c>
      <c r="D422" s="14">
        <v>1691</v>
      </c>
      <c r="E422" s="13">
        <v>0.20644609937736541</v>
      </c>
      <c r="F422" s="12">
        <v>4</v>
      </c>
      <c r="G422" s="11" t="s">
        <v>66</v>
      </c>
      <c r="H422" s="10" t="s">
        <v>27</v>
      </c>
      <c r="I422" s="10" t="s">
        <v>65</v>
      </c>
      <c r="J422" s="10" t="s">
        <v>582</v>
      </c>
      <c r="K422" s="10" t="s">
        <v>196</v>
      </c>
      <c r="L422" s="17" t="s">
        <v>27</v>
      </c>
    </row>
    <row r="423" spans="1:12" s="8" customFormat="1" ht="12.75" customHeight="1" x14ac:dyDescent="0.2">
      <c r="A423" s="15">
        <v>431990</v>
      </c>
      <c r="B423" s="12" t="s">
        <v>142</v>
      </c>
      <c r="C423" s="14">
        <v>81192</v>
      </c>
      <c r="D423" s="14">
        <v>9610</v>
      </c>
      <c r="E423" s="13">
        <v>0.11836141491772588</v>
      </c>
      <c r="F423" s="12">
        <v>1</v>
      </c>
      <c r="G423" s="11" t="s">
        <v>141</v>
      </c>
      <c r="H423" s="10" t="s">
        <v>4</v>
      </c>
      <c r="I423" s="10" t="s">
        <v>139</v>
      </c>
      <c r="J423" s="10" t="s">
        <v>573</v>
      </c>
      <c r="K423" s="10" t="s">
        <v>276</v>
      </c>
      <c r="L423" s="17" t="s">
        <v>4</v>
      </c>
    </row>
    <row r="424" spans="1:12" s="8" customFormat="1" ht="12.75" customHeight="1" x14ac:dyDescent="0.2">
      <c r="A424" s="15">
        <v>432000</v>
      </c>
      <c r="B424" s="12" t="s">
        <v>140</v>
      </c>
      <c r="C424" s="14">
        <v>147481</v>
      </c>
      <c r="D424" s="14">
        <v>20874</v>
      </c>
      <c r="E424" s="13">
        <v>0.14153687593656131</v>
      </c>
      <c r="F424" s="12">
        <v>1</v>
      </c>
      <c r="G424" s="11" t="s">
        <v>77</v>
      </c>
      <c r="H424" s="10" t="s">
        <v>4</v>
      </c>
      <c r="I424" s="10" t="s">
        <v>139</v>
      </c>
      <c r="J424" s="10" t="s">
        <v>571</v>
      </c>
      <c r="K424" s="10" t="s">
        <v>486</v>
      </c>
      <c r="L424" s="17" t="s">
        <v>4</v>
      </c>
    </row>
    <row r="425" spans="1:12" s="8" customFormat="1" ht="12.75" customHeight="1" x14ac:dyDescent="0.2">
      <c r="A425" s="15">
        <v>432010</v>
      </c>
      <c r="B425" s="12" t="s">
        <v>138</v>
      </c>
      <c r="C425" s="14">
        <v>23438</v>
      </c>
      <c r="D425" s="14">
        <v>3899</v>
      </c>
      <c r="E425" s="13">
        <v>0.16635378445259835</v>
      </c>
      <c r="F425" s="12">
        <v>15</v>
      </c>
      <c r="G425" s="11" t="s">
        <v>87</v>
      </c>
      <c r="H425" s="10" t="s">
        <v>17</v>
      </c>
      <c r="I425" s="10" t="s">
        <v>90</v>
      </c>
      <c r="J425" s="10" t="s">
        <v>15</v>
      </c>
      <c r="K425" s="10" t="s">
        <v>269</v>
      </c>
      <c r="L425" s="17" t="s">
        <v>17</v>
      </c>
    </row>
    <row r="426" spans="1:12" s="8" customFormat="1" ht="12.75" customHeight="1" x14ac:dyDescent="0.2">
      <c r="A426" s="15">
        <v>432020</v>
      </c>
      <c r="B426" s="12" t="s">
        <v>137</v>
      </c>
      <c r="C426" s="14">
        <v>11795</v>
      </c>
      <c r="D426" s="14">
        <v>2386</v>
      </c>
      <c r="E426" s="13">
        <v>0.20228910555320051</v>
      </c>
      <c r="F426" s="12">
        <v>19</v>
      </c>
      <c r="G426" s="11" t="s">
        <v>18</v>
      </c>
      <c r="H426" s="10" t="s">
        <v>17</v>
      </c>
      <c r="I426" s="10" t="s">
        <v>24</v>
      </c>
      <c r="J426" s="10" t="s">
        <v>15</v>
      </c>
      <c r="K426" s="10" t="s">
        <v>269</v>
      </c>
      <c r="L426" s="17" t="s">
        <v>17</v>
      </c>
    </row>
    <row r="427" spans="1:12" s="8" customFormat="1" ht="12.75" customHeight="1" x14ac:dyDescent="0.2">
      <c r="A427" s="15">
        <v>432023</v>
      </c>
      <c r="B427" s="12" t="s">
        <v>136</v>
      </c>
      <c r="C427" s="14">
        <v>3089</v>
      </c>
      <c r="D427" s="14">
        <v>678</v>
      </c>
      <c r="E427" s="13">
        <v>0.21948850760764002</v>
      </c>
      <c r="F427" s="12">
        <v>17</v>
      </c>
      <c r="G427" s="11" t="s">
        <v>135</v>
      </c>
      <c r="H427" s="10" t="s">
        <v>12</v>
      </c>
      <c r="I427" s="10" t="s">
        <v>16</v>
      </c>
      <c r="J427" s="10" t="s">
        <v>562</v>
      </c>
      <c r="K427" s="10" t="s">
        <v>364</v>
      </c>
      <c r="L427" s="17" t="s">
        <v>12</v>
      </c>
    </row>
    <row r="428" spans="1:12" s="8" customFormat="1" ht="12.75" customHeight="1" x14ac:dyDescent="0.2">
      <c r="A428" s="15">
        <v>432026</v>
      </c>
      <c r="B428" s="12" t="s">
        <v>134</v>
      </c>
      <c r="C428" s="14">
        <v>7019</v>
      </c>
      <c r="D428" s="14">
        <v>1250</v>
      </c>
      <c r="E428" s="13">
        <v>0.17808804673030346</v>
      </c>
      <c r="F428" s="12">
        <v>8</v>
      </c>
      <c r="G428" s="11" t="s">
        <v>121</v>
      </c>
      <c r="H428" s="10" t="s">
        <v>8</v>
      </c>
      <c r="I428" s="10" t="s">
        <v>49</v>
      </c>
      <c r="J428" s="10" t="s">
        <v>541</v>
      </c>
      <c r="K428" s="10" t="s">
        <v>505</v>
      </c>
      <c r="L428" s="17" t="s">
        <v>8</v>
      </c>
    </row>
    <row r="429" spans="1:12" s="8" customFormat="1" ht="12.75" customHeight="1" x14ac:dyDescent="0.2">
      <c r="A429" s="15">
        <v>432030</v>
      </c>
      <c r="B429" s="12" t="s">
        <v>133</v>
      </c>
      <c r="C429" s="14">
        <v>5249</v>
      </c>
      <c r="D429" s="14">
        <v>1095</v>
      </c>
      <c r="E429" s="13">
        <v>0.20861116403124405</v>
      </c>
      <c r="F429" s="12">
        <v>9</v>
      </c>
      <c r="G429" s="11" t="s">
        <v>80</v>
      </c>
      <c r="H429" s="10" t="s">
        <v>12</v>
      </c>
      <c r="I429" s="10" t="s">
        <v>116</v>
      </c>
      <c r="J429" s="10" t="s">
        <v>564</v>
      </c>
      <c r="K429" s="10" t="s">
        <v>441</v>
      </c>
      <c r="L429" s="17" t="s">
        <v>12</v>
      </c>
    </row>
    <row r="430" spans="1:12" s="8" customFormat="1" ht="12.75" customHeight="1" x14ac:dyDescent="0.2">
      <c r="A430" s="15">
        <v>432032</v>
      </c>
      <c r="B430" s="12" t="s">
        <v>132</v>
      </c>
      <c r="C430" s="14">
        <v>2891</v>
      </c>
      <c r="D430" s="14">
        <v>634</v>
      </c>
      <c r="E430" s="13">
        <v>0.21930127983396749</v>
      </c>
      <c r="F430" s="12">
        <v>14</v>
      </c>
      <c r="G430" s="11" t="s">
        <v>75</v>
      </c>
      <c r="H430" s="10" t="s">
        <v>12</v>
      </c>
      <c r="I430" s="10" t="s">
        <v>74</v>
      </c>
      <c r="J430" s="10" t="s">
        <v>560</v>
      </c>
      <c r="K430" s="10" t="s">
        <v>194</v>
      </c>
      <c r="L430" s="17" t="s">
        <v>12</v>
      </c>
    </row>
    <row r="431" spans="1:12" s="8" customFormat="1" ht="12.75" customHeight="1" x14ac:dyDescent="0.2">
      <c r="A431" s="15">
        <v>432035</v>
      </c>
      <c r="B431" s="12" t="s">
        <v>131</v>
      </c>
      <c r="C431" s="14">
        <v>5301</v>
      </c>
      <c r="D431" s="14">
        <v>1058</v>
      </c>
      <c r="E431" s="13">
        <v>0.19958498396528956</v>
      </c>
      <c r="F431" s="12">
        <v>2</v>
      </c>
      <c r="G431" s="11" t="s">
        <v>114</v>
      </c>
      <c r="H431" s="10" t="s">
        <v>4</v>
      </c>
      <c r="I431" s="10" t="s">
        <v>113</v>
      </c>
      <c r="J431" s="10" t="s">
        <v>726</v>
      </c>
      <c r="K431" s="10" t="s">
        <v>379</v>
      </c>
      <c r="L431" s="17" t="s">
        <v>4</v>
      </c>
    </row>
    <row r="432" spans="1:12" s="8" customFormat="1" ht="12.75" customHeight="1" x14ac:dyDescent="0.2">
      <c r="A432" s="15">
        <v>432040</v>
      </c>
      <c r="B432" s="12" t="s">
        <v>130</v>
      </c>
      <c r="C432" s="14">
        <v>16534</v>
      </c>
      <c r="D432" s="14">
        <v>2608</v>
      </c>
      <c r="E432" s="13">
        <v>0.15773557517842021</v>
      </c>
      <c r="F432" s="12">
        <v>6</v>
      </c>
      <c r="G432" s="11" t="s">
        <v>31</v>
      </c>
      <c r="H432" s="10" t="s">
        <v>17</v>
      </c>
      <c r="I432" s="10" t="s">
        <v>20</v>
      </c>
      <c r="J432" s="10" t="s">
        <v>553</v>
      </c>
      <c r="K432" s="10" t="s">
        <v>259</v>
      </c>
      <c r="L432" s="17" t="s">
        <v>17</v>
      </c>
    </row>
    <row r="433" spans="1:12" s="8" customFormat="1" ht="12.75" customHeight="1" x14ac:dyDescent="0.2">
      <c r="A433" s="15">
        <v>432045</v>
      </c>
      <c r="B433" s="12" t="s">
        <v>129</v>
      </c>
      <c r="C433" s="14">
        <v>2173</v>
      </c>
      <c r="D433" s="14">
        <v>588</v>
      </c>
      <c r="E433" s="13">
        <v>0.27059364933271973</v>
      </c>
      <c r="F433" s="12">
        <v>16</v>
      </c>
      <c r="G433" s="11" t="s">
        <v>46</v>
      </c>
      <c r="H433" s="10" t="s">
        <v>8</v>
      </c>
      <c r="I433" s="10" t="s">
        <v>7</v>
      </c>
      <c r="J433" s="10" t="s">
        <v>536</v>
      </c>
      <c r="K433" s="10" t="s">
        <v>334</v>
      </c>
      <c r="L433" s="17" t="s">
        <v>8</v>
      </c>
    </row>
    <row r="434" spans="1:12" s="8" customFormat="1" ht="12.75" customHeight="1" x14ac:dyDescent="0.2">
      <c r="A434" s="15">
        <v>432050</v>
      </c>
      <c r="B434" s="12" t="s">
        <v>128</v>
      </c>
      <c r="C434" s="14">
        <v>6195</v>
      </c>
      <c r="D434" s="14">
        <v>1558</v>
      </c>
      <c r="E434" s="13">
        <v>0.25149313962873288</v>
      </c>
      <c r="F434" s="12">
        <v>6</v>
      </c>
      <c r="G434" s="11" t="s">
        <v>31</v>
      </c>
      <c r="H434" s="10" t="s">
        <v>17</v>
      </c>
      <c r="I434" s="10" t="s">
        <v>43</v>
      </c>
      <c r="J434" s="10" t="s">
        <v>553</v>
      </c>
      <c r="K434" s="10" t="s">
        <v>259</v>
      </c>
      <c r="L434" s="17" t="s">
        <v>17</v>
      </c>
    </row>
    <row r="435" spans="1:12" s="8" customFormat="1" ht="12.75" customHeight="1" x14ac:dyDescent="0.2">
      <c r="A435" s="15">
        <v>432055</v>
      </c>
      <c r="B435" s="12" t="s">
        <v>127</v>
      </c>
      <c r="C435" s="14">
        <v>6225</v>
      </c>
      <c r="D435" s="14">
        <v>1259</v>
      </c>
      <c r="E435" s="13">
        <v>0.20224899598393575</v>
      </c>
      <c r="F435" s="12">
        <v>2</v>
      </c>
      <c r="G435" s="11" t="s">
        <v>114</v>
      </c>
      <c r="H435" s="10" t="s">
        <v>4</v>
      </c>
      <c r="I435" s="10" t="s">
        <v>113</v>
      </c>
      <c r="J435" s="10" t="s">
        <v>726</v>
      </c>
      <c r="K435" s="10" t="s">
        <v>379</v>
      </c>
      <c r="L435" s="17" t="s">
        <v>4</v>
      </c>
    </row>
    <row r="436" spans="1:12" s="8" customFormat="1" ht="12.75" customHeight="1" x14ac:dyDescent="0.2">
      <c r="A436" s="15">
        <v>432057</v>
      </c>
      <c r="B436" s="12" t="s">
        <v>126</v>
      </c>
      <c r="C436" s="14">
        <v>2156</v>
      </c>
      <c r="D436" s="14">
        <v>555</v>
      </c>
      <c r="E436" s="13">
        <v>0.25742115027829315</v>
      </c>
      <c r="F436" s="12">
        <v>12</v>
      </c>
      <c r="G436" s="11" t="s">
        <v>13</v>
      </c>
      <c r="H436" s="10" t="s">
        <v>12</v>
      </c>
      <c r="I436" s="10" t="s">
        <v>11</v>
      </c>
      <c r="J436" s="10" t="s">
        <v>566</v>
      </c>
      <c r="K436" s="10" t="s">
        <v>188</v>
      </c>
      <c r="L436" s="17" t="s">
        <v>12</v>
      </c>
    </row>
    <row r="437" spans="1:12" s="8" customFormat="1" ht="12.75" customHeight="1" x14ac:dyDescent="0.2">
      <c r="A437" s="15">
        <v>432060</v>
      </c>
      <c r="B437" s="12" t="s">
        <v>125</v>
      </c>
      <c r="C437" s="14">
        <v>3841</v>
      </c>
      <c r="D437" s="14">
        <v>953</v>
      </c>
      <c r="E437" s="13">
        <v>0.2481124707107524</v>
      </c>
      <c r="F437" s="12">
        <v>11</v>
      </c>
      <c r="G437" s="11" t="s">
        <v>44</v>
      </c>
      <c r="H437" s="10" t="s">
        <v>17</v>
      </c>
      <c r="I437" s="10" t="s">
        <v>43</v>
      </c>
      <c r="J437" s="10" t="s">
        <v>557</v>
      </c>
      <c r="K437" s="10" t="s">
        <v>418</v>
      </c>
      <c r="L437" s="17" t="s">
        <v>17</v>
      </c>
    </row>
    <row r="438" spans="1:12" s="8" customFormat="1" ht="12.75" customHeight="1" x14ac:dyDescent="0.2">
      <c r="A438" s="15">
        <v>432065</v>
      </c>
      <c r="B438" s="12" t="s">
        <v>124</v>
      </c>
      <c r="C438" s="14">
        <v>2501</v>
      </c>
      <c r="D438" s="14">
        <v>705</v>
      </c>
      <c r="E438" s="13">
        <v>0.28188724510195923</v>
      </c>
      <c r="F438" s="12">
        <v>4</v>
      </c>
      <c r="G438" s="11" t="s">
        <v>28</v>
      </c>
      <c r="H438" s="10" t="s">
        <v>27</v>
      </c>
      <c r="I438" s="10" t="s">
        <v>79</v>
      </c>
      <c r="J438" s="10" t="s">
        <v>582</v>
      </c>
      <c r="K438" s="10" t="s">
        <v>196</v>
      </c>
      <c r="L438" s="17" t="s">
        <v>27</v>
      </c>
    </row>
    <row r="439" spans="1:12" s="8" customFormat="1" ht="12.75" customHeight="1" x14ac:dyDescent="0.2">
      <c r="A439" s="15">
        <v>432067</v>
      </c>
      <c r="B439" s="12" t="s">
        <v>123</v>
      </c>
      <c r="C439" s="14">
        <v>9748</v>
      </c>
      <c r="D439" s="14">
        <v>2299</v>
      </c>
      <c r="E439" s="13">
        <v>0.23584324989741484</v>
      </c>
      <c r="F439" s="12">
        <v>13</v>
      </c>
      <c r="G439" s="11" t="s">
        <v>50</v>
      </c>
      <c r="H439" s="10" t="s">
        <v>8</v>
      </c>
      <c r="I439" s="10" t="s">
        <v>49</v>
      </c>
      <c r="J439" s="10" t="s">
        <v>539</v>
      </c>
      <c r="K439" s="10" t="s">
        <v>198</v>
      </c>
      <c r="L439" s="17" t="s">
        <v>8</v>
      </c>
    </row>
    <row r="440" spans="1:12" s="8" customFormat="1" ht="12.75" customHeight="1" x14ac:dyDescent="0.2">
      <c r="A440" s="15">
        <v>432070</v>
      </c>
      <c r="B440" s="12" t="s">
        <v>122</v>
      </c>
      <c r="C440" s="14">
        <v>14833</v>
      </c>
      <c r="D440" s="14">
        <v>2633</v>
      </c>
      <c r="E440" s="13">
        <v>0.17750960695745971</v>
      </c>
      <c r="F440" s="12">
        <v>8</v>
      </c>
      <c r="G440" s="11" t="s">
        <v>121</v>
      </c>
      <c r="H440" s="10" t="s">
        <v>8</v>
      </c>
      <c r="I440" s="10" t="s">
        <v>49</v>
      </c>
      <c r="J440" s="10" t="s">
        <v>541</v>
      </c>
      <c r="K440" s="10" t="s">
        <v>505</v>
      </c>
      <c r="L440" s="17" t="s">
        <v>8</v>
      </c>
    </row>
    <row r="441" spans="1:12" s="8" customFormat="1" ht="12.75" customHeight="1" x14ac:dyDescent="0.2">
      <c r="A441" s="15">
        <v>432080</v>
      </c>
      <c r="B441" s="12" t="s">
        <v>120</v>
      </c>
      <c r="C441" s="14">
        <v>30566</v>
      </c>
      <c r="D441" s="14">
        <v>5398</v>
      </c>
      <c r="E441" s="13">
        <v>0.17660145259438592</v>
      </c>
      <c r="F441" s="12">
        <v>6</v>
      </c>
      <c r="G441" s="11" t="s">
        <v>83</v>
      </c>
      <c r="H441" s="10" t="s">
        <v>17</v>
      </c>
      <c r="I441" s="10" t="s">
        <v>37</v>
      </c>
      <c r="J441" s="10" t="s">
        <v>553</v>
      </c>
      <c r="K441" s="10" t="s">
        <v>259</v>
      </c>
      <c r="L441" s="17" t="s">
        <v>17</v>
      </c>
    </row>
    <row r="442" spans="1:12" s="8" customFormat="1" ht="12.75" customHeight="1" x14ac:dyDescent="0.2">
      <c r="A442" s="15">
        <v>432085</v>
      </c>
      <c r="B442" s="12" t="s">
        <v>119</v>
      </c>
      <c r="C442" s="14">
        <v>4816</v>
      </c>
      <c r="D442" s="14">
        <v>853</v>
      </c>
      <c r="E442" s="13">
        <v>0.17711794019933555</v>
      </c>
      <c r="F442" s="12">
        <v>1</v>
      </c>
      <c r="G442" s="11" t="s">
        <v>77</v>
      </c>
      <c r="H442" s="10" t="s">
        <v>4</v>
      </c>
      <c r="I442" s="10" t="s">
        <v>7</v>
      </c>
      <c r="J442" s="10" t="s">
        <v>571</v>
      </c>
      <c r="K442" s="10" t="s">
        <v>486</v>
      </c>
      <c r="L442" s="17" t="s">
        <v>4</v>
      </c>
    </row>
    <row r="443" spans="1:12" s="8" customFormat="1" ht="12.75" customHeight="1" x14ac:dyDescent="0.2">
      <c r="A443" s="15">
        <v>432090</v>
      </c>
      <c r="B443" s="12" t="s">
        <v>118</v>
      </c>
      <c r="C443" s="14">
        <v>23776</v>
      </c>
      <c r="D443" s="14">
        <v>3401</v>
      </c>
      <c r="E443" s="13">
        <v>0.14304340511440108</v>
      </c>
      <c r="F443" s="12">
        <v>6</v>
      </c>
      <c r="G443" s="11" t="s">
        <v>34</v>
      </c>
      <c r="H443" s="10" t="s">
        <v>17</v>
      </c>
      <c r="I443" s="10" t="s">
        <v>33</v>
      </c>
      <c r="J443" s="10" t="s">
        <v>553</v>
      </c>
      <c r="K443" s="10" t="s">
        <v>259</v>
      </c>
      <c r="L443" s="17" t="s">
        <v>17</v>
      </c>
    </row>
    <row r="444" spans="1:12" s="8" customFormat="1" ht="12.75" customHeight="1" x14ac:dyDescent="0.2">
      <c r="A444" s="15">
        <v>432100</v>
      </c>
      <c r="B444" s="12" t="s">
        <v>117</v>
      </c>
      <c r="C444" s="14">
        <v>11139</v>
      </c>
      <c r="D444" s="14">
        <v>2106</v>
      </c>
      <c r="E444" s="13">
        <v>0.18906544573121464</v>
      </c>
      <c r="F444" s="12">
        <v>6</v>
      </c>
      <c r="G444" s="11" t="s">
        <v>83</v>
      </c>
      <c r="H444" s="10" t="s">
        <v>17</v>
      </c>
      <c r="I444" s="10" t="s">
        <v>116</v>
      </c>
      <c r="J444" s="10" t="s">
        <v>553</v>
      </c>
      <c r="K444" s="10" t="s">
        <v>259</v>
      </c>
      <c r="L444" s="17" t="s">
        <v>17</v>
      </c>
    </row>
    <row r="445" spans="1:12" s="8" customFormat="1" ht="12.75" customHeight="1" x14ac:dyDescent="0.2">
      <c r="A445" s="15">
        <v>432110</v>
      </c>
      <c r="B445" s="12" t="s">
        <v>115</v>
      </c>
      <c r="C445" s="14">
        <v>16654</v>
      </c>
      <c r="D445" s="14">
        <v>3340</v>
      </c>
      <c r="E445" s="13">
        <v>0.20055241983907771</v>
      </c>
      <c r="F445" s="12">
        <v>2</v>
      </c>
      <c r="G445" s="11" t="s">
        <v>114</v>
      </c>
      <c r="H445" s="10" t="s">
        <v>4</v>
      </c>
      <c r="I445" s="10" t="s">
        <v>113</v>
      </c>
      <c r="J445" s="10" t="s">
        <v>726</v>
      </c>
      <c r="K445" s="10" t="s">
        <v>379</v>
      </c>
      <c r="L445" s="17" t="s">
        <v>4</v>
      </c>
    </row>
    <row r="446" spans="1:12" s="8" customFormat="1" ht="12.75" customHeight="1" x14ac:dyDescent="0.2">
      <c r="A446" s="15">
        <v>432120</v>
      </c>
      <c r="B446" s="12" t="s">
        <v>112</v>
      </c>
      <c r="C446" s="14">
        <v>58709</v>
      </c>
      <c r="D446" s="14">
        <v>9781</v>
      </c>
      <c r="E446" s="13">
        <v>0.16660137287298371</v>
      </c>
      <c r="F446" s="12">
        <v>1</v>
      </c>
      <c r="G446" s="11" t="s">
        <v>95</v>
      </c>
      <c r="H446" s="10" t="s">
        <v>4</v>
      </c>
      <c r="I446" s="10" t="s">
        <v>94</v>
      </c>
      <c r="J446" s="10" t="s">
        <v>575</v>
      </c>
      <c r="K446" s="10" t="s">
        <v>112</v>
      </c>
      <c r="L446" s="17" t="s">
        <v>4</v>
      </c>
    </row>
    <row r="447" spans="1:12" s="8" customFormat="1" ht="12.75" customHeight="1" x14ac:dyDescent="0.2">
      <c r="A447" s="16">
        <v>432130</v>
      </c>
      <c r="B447" s="12" t="s">
        <v>111</v>
      </c>
      <c r="C447" s="14">
        <v>26877</v>
      </c>
      <c r="D447" s="14">
        <v>4918</v>
      </c>
      <c r="E447" s="13">
        <v>0.18298173159206757</v>
      </c>
      <c r="F447" s="12">
        <v>16</v>
      </c>
      <c r="G447" s="11" t="s">
        <v>9</v>
      </c>
      <c r="H447" s="10" t="s">
        <v>8</v>
      </c>
      <c r="I447" s="10" t="s">
        <v>7</v>
      </c>
      <c r="J447" s="10" t="s">
        <v>536</v>
      </c>
      <c r="K447" s="10" t="s">
        <v>334</v>
      </c>
      <c r="L447" s="17" t="s">
        <v>8</v>
      </c>
    </row>
    <row r="448" spans="1:12" s="8" customFormat="1" ht="12.75" customHeight="1" x14ac:dyDescent="0.2">
      <c r="A448" s="15">
        <v>432132</v>
      </c>
      <c r="B448" s="12" t="s">
        <v>110</v>
      </c>
      <c r="C448" s="14">
        <v>3155</v>
      </c>
      <c r="D448" s="14">
        <v>713</v>
      </c>
      <c r="E448" s="13">
        <v>0.22599049128367671</v>
      </c>
      <c r="F448" s="12">
        <v>19</v>
      </c>
      <c r="G448" s="11" t="s">
        <v>18</v>
      </c>
      <c r="H448" s="10" t="s">
        <v>17</v>
      </c>
      <c r="I448" s="10" t="s">
        <v>24</v>
      </c>
      <c r="J448" s="10" t="s">
        <v>15</v>
      </c>
      <c r="K448" s="10" t="s">
        <v>269</v>
      </c>
      <c r="L448" s="17" t="s">
        <v>17</v>
      </c>
    </row>
    <row r="449" spans="1:12" s="8" customFormat="1" ht="12.75" customHeight="1" x14ac:dyDescent="0.2">
      <c r="A449" s="15">
        <v>432135</v>
      </c>
      <c r="B449" s="12" t="s">
        <v>109</v>
      </c>
      <c r="C449" s="14">
        <v>5663</v>
      </c>
      <c r="D449" s="14">
        <v>1512</v>
      </c>
      <c r="E449" s="13">
        <v>0.26699629171817058</v>
      </c>
      <c r="F449" s="12">
        <v>18</v>
      </c>
      <c r="G449" s="11" t="s">
        <v>100</v>
      </c>
      <c r="H449" s="10" t="s">
        <v>4</v>
      </c>
      <c r="I449" s="10" t="s">
        <v>70</v>
      </c>
      <c r="J449" s="10" t="s">
        <v>577</v>
      </c>
      <c r="K449" s="10" t="s">
        <v>483</v>
      </c>
      <c r="L449" s="17" t="s">
        <v>4</v>
      </c>
    </row>
    <row r="450" spans="1:12" s="8" customFormat="1" ht="12.75" customHeight="1" x14ac:dyDescent="0.2">
      <c r="A450" s="15">
        <v>432140</v>
      </c>
      <c r="B450" s="12" t="s">
        <v>108</v>
      </c>
      <c r="C450" s="14">
        <v>14142</v>
      </c>
      <c r="D450" s="14">
        <v>2725</v>
      </c>
      <c r="E450" s="13">
        <v>0.19268844576438976</v>
      </c>
      <c r="F450" s="12">
        <v>19</v>
      </c>
      <c r="G450" s="11" t="s">
        <v>18</v>
      </c>
      <c r="H450" s="10" t="s">
        <v>17</v>
      </c>
      <c r="I450" s="10" t="s">
        <v>16</v>
      </c>
      <c r="J450" s="10" t="s">
        <v>15</v>
      </c>
      <c r="K450" s="10" t="s">
        <v>269</v>
      </c>
      <c r="L450" s="17" t="s">
        <v>17</v>
      </c>
    </row>
    <row r="451" spans="1:12" s="8" customFormat="1" ht="12.75" customHeight="1" x14ac:dyDescent="0.2">
      <c r="A451" s="15">
        <v>432143</v>
      </c>
      <c r="B451" s="12" t="s">
        <v>107</v>
      </c>
      <c r="C451" s="14">
        <v>11170</v>
      </c>
      <c r="D451" s="14">
        <v>2095</v>
      </c>
      <c r="E451" s="13">
        <v>0.18755595344673232</v>
      </c>
      <c r="F451" s="12">
        <v>18</v>
      </c>
      <c r="G451" s="11" t="s">
        <v>5</v>
      </c>
      <c r="H451" s="10" t="s">
        <v>4</v>
      </c>
      <c r="I451" s="10" t="s">
        <v>3</v>
      </c>
      <c r="J451" s="10" t="s">
        <v>577</v>
      </c>
      <c r="K451" s="10" t="s">
        <v>483</v>
      </c>
      <c r="L451" s="17" t="s">
        <v>4</v>
      </c>
    </row>
    <row r="452" spans="1:12" s="8" customFormat="1" ht="12.75" customHeight="1" x14ac:dyDescent="0.2">
      <c r="A452" s="16">
        <v>432145</v>
      </c>
      <c r="B452" s="12" t="s">
        <v>106</v>
      </c>
      <c r="C452" s="14">
        <v>32620</v>
      </c>
      <c r="D452" s="14">
        <v>4935</v>
      </c>
      <c r="E452" s="13">
        <v>0.15128755364806867</v>
      </c>
      <c r="F452" s="12">
        <v>16</v>
      </c>
      <c r="G452" s="11" t="s">
        <v>9</v>
      </c>
      <c r="H452" s="10" t="s">
        <v>8</v>
      </c>
      <c r="I452" s="10" t="s">
        <v>7</v>
      </c>
      <c r="J452" s="10" t="s">
        <v>536</v>
      </c>
      <c r="K452" s="10" t="s">
        <v>334</v>
      </c>
      <c r="L452" s="17" t="s">
        <v>8</v>
      </c>
    </row>
    <row r="453" spans="1:12" s="8" customFormat="1" ht="12.75" customHeight="1" x14ac:dyDescent="0.2">
      <c r="A453" s="15">
        <v>432146</v>
      </c>
      <c r="B453" s="12" t="s">
        <v>105</v>
      </c>
      <c r="C453" s="14">
        <v>3037</v>
      </c>
      <c r="D453" s="14">
        <v>541</v>
      </c>
      <c r="E453" s="13">
        <v>0.17813631873559432</v>
      </c>
      <c r="F453" s="12">
        <v>6</v>
      </c>
      <c r="G453" s="11" t="s">
        <v>83</v>
      </c>
      <c r="H453" s="10" t="s">
        <v>17</v>
      </c>
      <c r="I453" s="10" t="s">
        <v>37</v>
      </c>
      <c r="J453" s="10" t="s">
        <v>553</v>
      </c>
      <c r="K453" s="10" t="s">
        <v>259</v>
      </c>
      <c r="L453" s="17" t="s">
        <v>17</v>
      </c>
    </row>
    <row r="454" spans="1:12" s="8" customFormat="1" ht="12.75" customHeight="1" x14ac:dyDescent="0.2">
      <c r="A454" s="15">
        <v>432147</v>
      </c>
      <c r="B454" s="12" t="s">
        <v>104</v>
      </c>
      <c r="C454" s="14">
        <v>5782</v>
      </c>
      <c r="D454" s="14">
        <v>1794</v>
      </c>
      <c r="E454" s="13">
        <v>0.31027326184711174</v>
      </c>
      <c r="F454" s="12">
        <v>19</v>
      </c>
      <c r="G454" s="11" t="s">
        <v>18</v>
      </c>
      <c r="H454" s="10" t="s">
        <v>17</v>
      </c>
      <c r="I454" s="10" t="s">
        <v>16</v>
      </c>
      <c r="J454" s="10" t="s">
        <v>15</v>
      </c>
      <c r="K454" s="10" t="s">
        <v>269</v>
      </c>
      <c r="L454" s="17" t="s">
        <v>17</v>
      </c>
    </row>
    <row r="455" spans="1:12" s="8" customFormat="1" ht="12.75" customHeight="1" x14ac:dyDescent="0.2">
      <c r="A455" s="15">
        <v>432149</v>
      </c>
      <c r="B455" s="12" t="s">
        <v>103</v>
      </c>
      <c r="C455" s="14">
        <v>2810</v>
      </c>
      <c r="D455" s="14">
        <v>817</v>
      </c>
      <c r="E455" s="13">
        <v>0.29074733096085409</v>
      </c>
      <c r="F455" s="12">
        <v>4</v>
      </c>
      <c r="G455" s="11" t="s">
        <v>28</v>
      </c>
      <c r="H455" s="10" t="s">
        <v>27</v>
      </c>
      <c r="I455" s="10" t="s">
        <v>79</v>
      </c>
      <c r="J455" s="10" t="s">
        <v>582</v>
      </c>
      <c r="K455" s="10" t="s">
        <v>196</v>
      </c>
      <c r="L455" s="17" t="s">
        <v>27</v>
      </c>
    </row>
    <row r="456" spans="1:12" s="8" customFormat="1" ht="12.75" customHeight="1" x14ac:dyDescent="0.2">
      <c r="A456" s="15">
        <v>432150</v>
      </c>
      <c r="B456" s="12" t="s">
        <v>102</v>
      </c>
      <c r="C456" s="14">
        <v>40289</v>
      </c>
      <c r="D456" s="14">
        <v>7224</v>
      </c>
      <c r="E456" s="13">
        <v>0.17930452480826031</v>
      </c>
      <c r="F456" s="12">
        <v>18</v>
      </c>
      <c r="G456" s="11" t="s">
        <v>5</v>
      </c>
      <c r="H456" s="10" t="s">
        <v>4</v>
      </c>
      <c r="I456" s="10" t="s">
        <v>3</v>
      </c>
      <c r="J456" s="10" t="s">
        <v>577</v>
      </c>
      <c r="K456" s="10" t="s">
        <v>483</v>
      </c>
      <c r="L456" s="17" t="s">
        <v>4</v>
      </c>
    </row>
    <row r="457" spans="1:12" s="8" customFormat="1" ht="12.75" customHeight="1" x14ac:dyDescent="0.2">
      <c r="A457" s="15">
        <v>432160</v>
      </c>
      <c r="B457" s="12" t="s">
        <v>101</v>
      </c>
      <c r="C457" s="14">
        <v>51299</v>
      </c>
      <c r="D457" s="14">
        <v>8619</v>
      </c>
      <c r="E457" s="13">
        <v>0.16801497105206728</v>
      </c>
      <c r="F457" s="12">
        <v>18</v>
      </c>
      <c r="G457" s="11" t="s">
        <v>100</v>
      </c>
      <c r="H457" s="10" t="s">
        <v>4</v>
      </c>
      <c r="I457" s="10" t="s">
        <v>3</v>
      </c>
      <c r="J457" s="10" t="s">
        <v>577</v>
      </c>
      <c r="K457" s="10" t="s">
        <v>483</v>
      </c>
      <c r="L457" s="17" t="s">
        <v>4</v>
      </c>
    </row>
    <row r="458" spans="1:12" s="8" customFormat="1" ht="12.75" customHeight="1" x14ac:dyDescent="0.2">
      <c r="A458" s="15">
        <v>432162</v>
      </c>
      <c r="B458" s="12" t="s">
        <v>99</v>
      </c>
      <c r="C458" s="14">
        <v>2528</v>
      </c>
      <c r="D458" s="14">
        <v>747</v>
      </c>
      <c r="E458" s="13">
        <v>0.29549050632911394</v>
      </c>
      <c r="F458" s="12">
        <v>16</v>
      </c>
      <c r="G458" s="11" t="s">
        <v>46</v>
      </c>
      <c r="H458" s="10" t="s">
        <v>8</v>
      </c>
      <c r="I458" s="10" t="s">
        <v>7</v>
      </c>
      <c r="J458" s="10" t="s">
        <v>536</v>
      </c>
      <c r="K458" s="10" t="s">
        <v>334</v>
      </c>
      <c r="L458" s="17" t="s">
        <v>8</v>
      </c>
    </row>
    <row r="459" spans="1:12" s="8" customFormat="1" ht="12.75" customHeight="1" x14ac:dyDescent="0.2">
      <c r="A459" s="15">
        <v>432163</v>
      </c>
      <c r="B459" s="12" t="s">
        <v>98</v>
      </c>
      <c r="C459" s="14">
        <v>2851</v>
      </c>
      <c r="D459" s="14">
        <v>893</v>
      </c>
      <c r="E459" s="13">
        <v>0.31322343037530692</v>
      </c>
      <c r="F459" s="12">
        <v>11</v>
      </c>
      <c r="G459" s="11" t="s">
        <v>44</v>
      </c>
      <c r="H459" s="10" t="s">
        <v>17</v>
      </c>
      <c r="I459" s="10" t="s">
        <v>43</v>
      </c>
      <c r="J459" s="10" t="s">
        <v>557</v>
      </c>
      <c r="K459" s="10" t="s">
        <v>418</v>
      </c>
      <c r="L459" s="17" t="s">
        <v>17</v>
      </c>
    </row>
    <row r="460" spans="1:12" s="8" customFormat="1" ht="12.75" customHeight="1" x14ac:dyDescent="0.2">
      <c r="A460" s="15">
        <v>432166</v>
      </c>
      <c r="B460" s="12" t="s">
        <v>97</v>
      </c>
      <c r="C460" s="14">
        <v>11246</v>
      </c>
      <c r="D460" s="14">
        <v>2115</v>
      </c>
      <c r="E460" s="13">
        <v>0.1880668682198115</v>
      </c>
      <c r="F460" s="12">
        <v>18</v>
      </c>
      <c r="G460" s="11" t="s">
        <v>5</v>
      </c>
      <c r="H460" s="10" t="s">
        <v>4</v>
      </c>
      <c r="I460" s="10" t="s">
        <v>3</v>
      </c>
      <c r="J460" s="10" t="s">
        <v>577</v>
      </c>
      <c r="K460" s="10" t="s">
        <v>483</v>
      </c>
      <c r="L460" s="17" t="s">
        <v>4</v>
      </c>
    </row>
    <row r="461" spans="1:12" s="8" customFormat="1" ht="12.75" customHeight="1" x14ac:dyDescent="0.2">
      <c r="A461" s="15">
        <v>432170</v>
      </c>
      <c r="B461" s="12" t="s">
        <v>96</v>
      </c>
      <c r="C461" s="14">
        <v>26046</v>
      </c>
      <c r="D461" s="14">
        <v>3410</v>
      </c>
      <c r="E461" s="13">
        <v>0.13092221454349995</v>
      </c>
      <c r="F461" s="12">
        <v>1</v>
      </c>
      <c r="G461" s="11" t="s">
        <v>95</v>
      </c>
      <c r="H461" s="10" t="s">
        <v>4</v>
      </c>
      <c r="I461" s="10" t="s">
        <v>94</v>
      </c>
      <c r="J461" s="10" t="s">
        <v>575</v>
      </c>
      <c r="K461" s="10" t="s">
        <v>112</v>
      </c>
      <c r="L461" s="17" t="s">
        <v>4</v>
      </c>
    </row>
    <row r="462" spans="1:12" s="8" customFormat="1" ht="12.75" customHeight="1" x14ac:dyDescent="0.2">
      <c r="A462" s="15">
        <v>432180</v>
      </c>
      <c r="B462" s="12" t="s">
        <v>93</v>
      </c>
      <c r="C462" s="14">
        <v>25416</v>
      </c>
      <c r="D462" s="14">
        <v>5189</v>
      </c>
      <c r="E462" s="13">
        <v>0.20416273213723637</v>
      </c>
      <c r="F462" s="12">
        <v>14</v>
      </c>
      <c r="G462" s="11" t="s">
        <v>75</v>
      </c>
      <c r="H462" s="10" t="s">
        <v>12</v>
      </c>
      <c r="I462" s="10" t="s">
        <v>74</v>
      </c>
      <c r="J462" s="10" t="s">
        <v>560</v>
      </c>
      <c r="K462" s="10" t="s">
        <v>194</v>
      </c>
      <c r="L462" s="17" t="s">
        <v>12</v>
      </c>
    </row>
    <row r="463" spans="1:12" s="8" customFormat="1" ht="12" customHeight="1" x14ac:dyDescent="0.2">
      <c r="A463" s="15">
        <v>432183</v>
      </c>
      <c r="B463" s="12" t="s">
        <v>92</v>
      </c>
      <c r="C463" s="14">
        <v>2951</v>
      </c>
      <c r="D463" s="14">
        <v>664</v>
      </c>
      <c r="E463" s="13">
        <v>0.22500847170450694</v>
      </c>
      <c r="F463" s="12">
        <v>18</v>
      </c>
      <c r="G463" s="11" t="s">
        <v>5</v>
      </c>
      <c r="H463" s="10" t="s">
        <v>4</v>
      </c>
      <c r="I463" s="10" t="s">
        <v>3</v>
      </c>
      <c r="J463" s="10" t="s">
        <v>577</v>
      </c>
      <c r="K463" s="10" t="s">
        <v>483</v>
      </c>
      <c r="L463" s="17" t="s">
        <v>4</v>
      </c>
    </row>
    <row r="464" spans="1:12" s="8" customFormat="1" ht="12.75" customHeight="1" x14ac:dyDescent="0.2">
      <c r="A464" s="15">
        <v>432185</v>
      </c>
      <c r="B464" s="12" t="s">
        <v>91</v>
      </c>
      <c r="C464" s="14">
        <v>4754</v>
      </c>
      <c r="D464" s="14">
        <v>1031</v>
      </c>
      <c r="E464" s="13">
        <v>0.2168700042069836</v>
      </c>
      <c r="F464" s="12">
        <v>15</v>
      </c>
      <c r="G464" s="11" t="s">
        <v>87</v>
      </c>
      <c r="H464" s="10" t="s">
        <v>17</v>
      </c>
      <c r="I464" s="10" t="s">
        <v>90</v>
      </c>
      <c r="J464" s="10" t="s">
        <v>15</v>
      </c>
      <c r="K464" s="10" t="s">
        <v>269</v>
      </c>
      <c r="L464" s="17" t="s">
        <v>17</v>
      </c>
    </row>
    <row r="465" spans="1:12" s="8" customFormat="1" ht="12.75" customHeight="1" x14ac:dyDescent="0.2">
      <c r="A465" s="15">
        <v>432190</v>
      </c>
      <c r="B465" s="12" t="s">
        <v>89</v>
      </c>
      <c r="C465" s="14">
        <v>25962</v>
      </c>
      <c r="D465" s="14">
        <v>5265</v>
      </c>
      <c r="E465" s="13">
        <v>0.20279639473076033</v>
      </c>
      <c r="F465" s="12">
        <v>19</v>
      </c>
      <c r="G465" s="11" t="s">
        <v>18</v>
      </c>
      <c r="H465" s="10" t="s">
        <v>17</v>
      </c>
      <c r="I465" s="10" t="s">
        <v>16</v>
      </c>
      <c r="J465" s="10" t="s">
        <v>15</v>
      </c>
      <c r="K465" s="10" t="s">
        <v>269</v>
      </c>
      <c r="L465" s="17" t="s">
        <v>17</v>
      </c>
    </row>
    <row r="466" spans="1:12" s="8" customFormat="1" ht="12.75" customHeight="1" x14ac:dyDescent="0.2">
      <c r="A466" s="15">
        <v>432195</v>
      </c>
      <c r="B466" s="12" t="s">
        <v>88</v>
      </c>
      <c r="C466" s="14">
        <v>6132</v>
      </c>
      <c r="D466" s="14">
        <v>1236</v>
      </c>
      <c r="E466" s="13">
        <v>0.20156555772994128</v>
      </c>
      <c r="F466" s="12">
        <v>15</v>
      </c>
      <c r="G466" s="11" t="s">
        <v>87</v>
      </c>
      <c r="H466" s="10" t="s">
        <v>17</v>
      </c>
      <c r="I466" s="10" t="s">
        <v>24</v>
      </c>
      <c r="J466" s="10" t="s">
        <v>15</v>
      </c>
      <c r="K466" s="10" t="s">
        <v>269</v>
      </c>
      <c r="L466" s="17" t="s">
        <v>17</v>
      </c>
    </row>
    <row r="467" spans="1:12" s="8" customFormat="1" ht="12.75" customHeight="1" x14ac:dyDescent="0.2">
      <c r="A467" s="15">
        <v>432200</v>
      </c>
      <c r="B467" s="12" t="s">
        <v>86</v>
      </c>
      <c r="C467" s="14">
        <v>26286</v>
      </c>
      <c r="D467" s="14">
        <v>4294</v>
      </c>
      <c r="E467" s="13">
        <v>0.1633569200334779</v>
      </c>
      <c r="F467" s="12">
        <v>1</v>
      </c>
      <c r="G467" s="11" t="s">
        <v>77</v>
      </c>
      <c r="H467" s="10" t="s">
        <v>4</v>
      </c>
      <c r="I467" s="10" t="s">
        <v>40</v>
      </c>
      <c r="J467" s="10" t="s">
        <v>571</v>
      </c>
      <c r="K467" s="10" t="s">
        <v>486</v>
      </c>
      <c r="L467" s="17" t="s">
        <v>4</v>
      </c>
    </row>
    <row r="468" spans="1:12" s="8" customFormat="1" ht="12.75" customHeight="1" x14ac:dyDescent="0.2">
      <c r="A468" s="15">
        <v>432210</v>
      </c>
      <c r="B468" s="12" t="s">
        <v>85</v>
      </c>
      <c r="C468" s="14">
        <v>6009</v>
      </c>
      <c r="D468" s="14">
        <v>1544</v>
      </c>
      <c r="E468" s="13">
        <v>0.2569479114661341</v>
      </c>
      <c r="F468" s="12">
        <v>14</v>
      </c>
      <c r="G468" s="11" t="s">
        <v>75</v>
      </c>
      <c r="H468" s="10" t="s">
        <v>12</v>
      </c>
      <c r="I468" s="10" t="s">
        <v>74</v>
      </c>
      <c r="J468" s="10" t="s">
        <v>560</v>
      </c>
      <c r="K468" s="10" t="s">
        <v>194</v>
      </c>
      <c r="L468" s="17" t="s">
        <v>12</v>
      </c>
    </row>
    <row r="469" spans="1:12" s="8" customFormat="1" ht="12.75" customHeight="1" x14ac:dyDescent="0.2">
      <c r="A469" s="15">
        <v>432215</v>
      </c>
      <c r="B469" s="12" t="s">
        <v>84</v>
      </c>
      <c r="C469" s="14">
        <v>4176</v>
      </c>
      <c r="D469" s="14">
        <v>714</v>
      </c>
      <c r="E469" s="13">
        <v>0.17097701149425287</v>
      </c>
      <c r="F469" s="12">
        <v>6</v>
      </c>
      <c r="G469" s="11" t="s">
        <v>83</v>
      </c>
      <c r="H469" s="10" t="s">
        <v>17</v>
      </c>
      <c r="I469" s="10" t="s">
        <v>49</v>
      </c>
      <c r="J469" s="10" t="s">
        <v>553</v>
      </c>
      <c r="K469" s="10" t="s">
        <v>259</v>
      </c>
      <c r="L469" s="17" t="s">
        <v>17</v>
      </c>
    </row>
    <row r="470" spans="1:12" s="8" customFormat="1" ht="12.75" customHeight="1" x14ac:dyDescent="0.2">
      <c r="A470" s="15">
        <v>432218</v>
      </c>
      <c r="B470" s="12" t="s">
        <v>82</v>
      </c>
      <c r="C470" s="14">
        <v>1479</v>
      </c>
      <c r="D470" s="14">
        <v>375</v>
      </c>
      <c r="E470" s="13">
        <v>0.25354969574036512</v>
      </c>
      <c r="F470" s="12">
        <v>6</v>
      </c>
      <c r="G470" s="11" t="s">
        <v>34</v>
      </c>
      <c r="H470" s="10" t="s">
        <v>17</v>
      </c>
      <c r="I470" s="10" t="s">
        <v>33</v>
      </c>
      <c r="J470" s="10" t="s">
        <v>553</v>
      </c>
      <c r="K470" s="10" t="s">
        <v>259</v>
      </c>
      <c r="L470" s="17" t="s">
        <v>17</v>
      </c>
    </row>
    <row r="471" spans="1:12" s="8" customFormat="1" ht="12.75" customHeight="1" x14ac:dyDescent="0.2">
      <c r="A471" s="15">
        <v>432220</v>
      </c>
      <c r="B471" s="12" t="s">
        <v>81</v>
      </c>
      <c r="C471" s="14">
        <v>21817</v>
      </c>
      <c r="D471" s="14">
        <v>3779</v>
      </c>
      <c r="E471" s="13">
        <v>0.17321354906724115</v>
      </c>
      <c r="F471" s="12">
        <v>9</v>
      </c>
      <c r="G471" s="11" t="s">
        <v>80</v>
      </c>
      <c r="H471" s="10" t="s">
        <v>12</v>
      </c>
      <c r="I471" s="10" t="s">
        <v>79</v>
      </c>
      <c r="J471" s="10" t="s">
        <v>564</v>
      </c>
      <c r="K471" s="10" t="s">
        <v>441</v>
      </c>
      <c r="L471" s="17" t="s">
        <v>12</v>
      </c>
    </row>
    <row r="472" spans="1:12" s="8" customFormat="1" ht="12.75" customHeight="1" x14ac:dyDescent="0.2">
      <c r="A472" s="15">
        <v>432225</v>
      </c>
      <c r="B472" s="12" t="s">
        <v>78</v>
      </c>
      <c r="C472" s="14">
        <v>4917</v>
      </c>
      <c r="D472" s="14">
        <v>700</v>
      </c>
      <c r="E472" s="13">
        <v>0.14236322961155176</v>
      </c>
      <c r="F472" s="12">
        <v>1</v>
      </c>
      <c r="G472" s="11" t="s">
        <v>77</v>
      </c>
      <c r="H472" s="10" t="s">
        <v>4</v>
      </c>
      <c r="I472" s="10" t="s">
        <v>55</v>
      </c>
      <c r="J472" s="10" t="s">
        <v>571</v>
      </c>
      <c r="K472" s="10" t="s">
        <v>486</v>
      </c>
      <c r="L472" s="17" t="s">
        <v>4</v>
      </c>
    </row>
    <row r="473" spans="1:12" s="8" customFormat="1" ht="12.75" customHeight="1" x14ac:dyDescent="0.2">
      <c r="A473" s="15">
        <v>432230</v>
      </c>
      <c r="B473" s="12" t="s">
        <v>76</v>
      </c>
      <c r="C473" s="14">
        <v>8583</v>
      </c>
      <c r="D473" s="14">
        <v>2349</v>
      </c>
      <c r="E473" s="13">
        <v>0.27368053128276826</v>
      </c>
      <c r="F473" s="12">
        <v>14</v>
      </c>
      <c r="G473" s="11" t="s">
        <v>75</v>
      </c>
      <c r="H473" s="10" t="s">
        <v>12</v>
      </c>
      <c r="I473" s="10" t="s">
        <v>74</v>
      </c>
      <c r="J473" s="10" t="s">
        <v>560</v>
      </c>
      <c r="K473" s="10" t="s">
        <v>194</v>
      </c>
      <c r="L473" s="17" t="s">
        <v>12</v>
      </c>
    </row>
    <row r="474" spans="1:12" s="8" customFormat="1" ht="12.75" customHeight="1" x14ac:dyDescent="0.2">
      <c r="A474" s="15">
        <v>432232</v>
      </c>
      <c r="B474" s="12" t="s">
        <v>73</v>
      </c>
      <c r="C474" s="14">
        <v>3721</v>
      </c>
      <c r="D474" s="14">
        <v>794</v>
      </c>
      <c r="E474" s="13">
        <v>0.21338349905939263</v>
      </c>
      <c r="F474" s="12">
        <v>3</v>
      </c>
      <c r="G474" s="11" t="s">
        <v>72</v>
      </c>
      <c r="H474" s="10" t="s">
        <v>71</v>
      </c>
      <c r="I474" s="10" t="s">
        <v>70</v>
      </c>
      <c r="J474" s="10" t="s">
        <v>550</v>
      </c>
      <c r="K474" s="10" t="s">
        <v>252</v>
      </c>
      <c r="L474" s="17" t="s">
        <v>71</v>
      </c>
    </row>
    <row r="475" spans="1:12" s="8" customFormat="1" ht="12.75" customHeight="1" x14ac:dyDescent="0.2">
      <c r="A475" s="15">
        <v>432234</v>
      </c>
      <c r="B475" s="12" t="s">
        <v>69</v>
      </c>
      <c r="C475" s="14">
        <v>2144</v>
      </c>
      <c r="D475" s="14">
        <v>542</v>
      </c>
      <c r="E475" s="13">
        <v>0.25279850746268656</v>
      </c>
      <c r="F475" s="12">
        <v>12</v>
      </c>
      <c r="G475" s="11" t="s">
        <v>13</v>
      </c>
      <c r="H475" s="10" t="s">
        <v>12</v>
      </c>
      <c r="I475" s="10" t="s">
        <v>11</v>
      </c>
      <c r="J475" s="10" t="s">
        <v>566</v>
      </c>
      <c r="K475" s="10" t="s">
        <v>188</v>
      </c>
      <c r="L475" s="17" t="s">
        <v>12</v>
      </c>
    </row>
    <row r="476" spans="1:12" s="8" customFormat="1" ht="12.75" customHeight="1" x14ac:dyDescent="0.2">
      <c r="A476" s="15">
        <v>432235</v>
      </c>
      <c r="B476" s="12" t="s">
        <v>68</v>
      </c>
      <c r="C476" s="14">
        <v>1405</v>
      </c>
      <c r="D476" s="14">
        <v>530</v>
      </c>
      <c r="E476" s="13">
        <v>0.37722419928825623</v>
      </c>
      <c r="F476" s="12">
        <v>5</v>
      </c>
      <c r="G476" s="11" t="s">
        <v>22</v>
      </c>
      <c r="H476" s="10" t="s">
        <v>21</v>
      </c>
      <c r="I476" s="10" t="s">
        <v>20</v>
      </c>
      <c r="J476" s="10" t="s">
        <v>543</v>
      </c>
      <c r="K476" s="10" t="s">
        <v>470</v>
      </c>
      <c r="L476" s="17" t="s">
        <v>21</v>
      </c>
    </row>
    <row r="477" spans="1:12" s="8" customFormat="1" ht="12.75" customHeight="1" x14ac:dyDescent="0.2">
      <c r="A477" s="15">
        <v>432237</v>
      </c>
      <c r="B477" s="12" t="s">
        <v>67</v>
      </c>
      <c r="C477" s="14">
        <v>2348</v>
      </c>
      <c r="D477" s="14">
        <v>568</v>
      </c>
      <c r="E477" s="13">
        <v>0.24190800681431004</v>
      </c>
      <c r="F477" s="12">
        <v>4</v>
      </c>
      <c r="G477" s="11" t="s">
        <v>66</v>
      </c>
      <c r="H477" s="10" t="s">
        <v>27</v>
      </c>
      <c r="I477" s="10" t="s">
        <v>65</v>
      </c>
      <c r="J477" s="10" t="s">
        <v>582</v>
      </c>
      <c r="K477" s="10" t="s">
        <v>196</v>
      </c>
      <c r="L477" s="17" t="s">
        <v>27</v>
      </c>
    </row>
    <row r="478" spans="1:12" s="8" customFormat="1" ht="12.75" customHeight="1" x14ac:dyDescent="0.2">
      <c r="A478" s="15">
        <v>432240</v>
      </c>
      <c r="B478" s="12" t="s">
        <v>64</v>
      </c>
      <c r="C478" s="14">
        <v>119245</v>
      </c>
      <c r="D478" s="14">
        <v>17426</v>
      </c>
      <c r="E478" s="13">
        <v>0.1461361063356954</v>
      </c>
      <c r="F478" s="12">
        <v>10</v>
      </c>
      <c r="G478" s="11" t="s">
        <v>63</v>
      </c>
      <c r="H478" s="10" t="s">
        <v>27</v>
      </c>
      <c r="I478" s="10" t="s">
        <v>62</v>
      </c>
      <c r="J478" s="10" t="s">
        <v>580</v>
      </c>
      <c r="K478" s="10" t="s">
        <v>64</v>
      </c>
      <c r="L478" s="17" t="s">
        <v>27</v>
      </c>
    </row>
    <row r="479" spans="1:12" s="8" customFormat="1" ht="12.75" customHeight="1" x14ac:dyDescent="0.2">
      <c r="A479" s="15">
        <v>432250</v>
      </c>
      <c r="B479" s="12" t="s">
        <v>61</v>
      </c>
      <c r="C479" s="14">
        <v>66131</v>
      </c>
      <c r="D479" s="14">
        <v>10156</v>
      </c>
      <c r="E479" s="13">
        <v>0.15357396682342622</v>
      </c>
      <c r="F479" s="12">
        <v>5</v>
      </c>
      <c r="G479" s="11" t="s">
        <v>60</v>
      </c>
      <c r="H479" s="10" t="s">
        <v>21</v>
      </c>
      <c r="I479" s="10" t="s">
        <v>59</v>
      </c>
      <c r="J479" s="10" t="s">
        <v>543</v>
      </c>
      <c r="K479" s="10" t="s">
        <v>470</v>
      </c>
      <c r="L479" s="17" t="s">
        <v>21</v>
      </c>
    </row>
    <row r="480" spans="1:12" s="8" customFormat="1" ht="12.75" customHeight="1" x14ac:dyDescent="0.2">
      <c r="A480" s="15">
        <v>432253</v>
      </c>
      <c r="B480" s="12" t="s">
        <v>58</v>
      </c>
      <c r="C480" s="14">
        <v>11046</v>
      </c>
      <c r="D480" s="14">
        <v>2220</v>
      </c>
      <c r="E480" s="13">
        <v>0.20097772949483977</v>
      </c>
      <c r="F480" s="12">
        <v>13</v>
      </c>
      <c r="G480" s="11" t="s">
        <v>50</v>
      </c>
      <c r="H480" s="10" t="s">
        <v>8</v>
      </c>
      <c r="I480" s="10" t="s">
        <v>49</v>
      </c>
      <c r="J480" s="10" t="s">
        <v>539</v>
      </c>
      <c r="K480" s="10" t="s">
        <v>198</v>
      </c>
      <c r="L480" s="17" t="s">
        <v>8</v>
      </c>
    </row>
    <row r="481" spans="1:12" s="8" customFormat="1" ht="12.75" customHeight="1" x14ac:dyDescent="0.2">
      <c r="A481" s="15">
        <v>432254</v>
      </c>
      <c r="B481" s="12" t="s">
        <v>57</v>
      </c>
      <c r="C481" s="14">
        <v>5801</v>
      </c>
      <c r="D481" s="14">
        <v>857</v>
      </c>
      <c r="E481" s="13">
        <v>0.14773314945699018</v>
      </c>
      <c r="F481" s="12">
        <v>5</v>
      </c>
      <c r="G481" s="11" t="s">
        <v>56</v>
      </c>
      <c r="H481" s="10" t="s">
        <v>21</v>
      </c>
      <c r="I481" s="10" t="s">
        <v>55</v>
      </c>
      <c r="J481" s="10" t="s">
        <v>543</v>
      </c>
      <c r="K481" s="10" t="s">
        <v>470</v>
      </c>
      <c r="L481" s="17" t="s">
        <v>21</v>
      </c>
    </row>
    <row r="482" spans="1:12" s="8" customFormat="1" ht="12.75" customHeight="1" x14ac:dyDescent="0.2">
      <c r="A482" s="15">
        <v>432252</v>
      </c>
      <c r="B482" s="12" t="s">
        <v>54</v>
      </c>
      <c r="C482" s="14">
        <v>3477</v>
      </c>
      <c r="D482" s="14">
        <v>782</v>
      </c>
      <c r="E482" s="13">
        <v>0.22490652861662352</v>
      </c>
      <c r="F482" s="12">
        <v>13</v>
      </c>
      <c r="G482" s="11" t="s">
        <v>50</v>
      </c>
      <c r="H482" s="10" t="s">
        <v>8</v>
      </c>
      <c r="I482" s="10" t="s">
        <v>49</v>
      </c>
      <c r="J482" s="10" t="s">
        <v>539</v>
      </c>
      <c r="K482" s="10" t="s">
        <v>198</v>
      </c>
      <c r="L482" s="17" t="s">
        <v>8</v>
      </c>
    </row>
    <row r="483" spans="1:12" s="8" customFormat="1" ht="12.75" customHeight="1" x14ac:dyDescent="0.2">
      <c r="A483" s="15">
        <v>432255</v>
      </c>
      <c r="B483" s="12" t="s">
        <v>53</v>
      </c>
      <c r="C483" s="14">
        <v>2130</v>
      </c>
      <c r="D483" s="14">
        <v>460</v>
      </c>
      <c r="E483" s="13">
        <v>0.215962441314554</v>
      </c>
      <c r="F483" s="12">
        <v>6</v>
      </c>
      <c r="G483" s="11" t="s">
        <v>31</v>
      </c>
      <c r="H483" s="10" t="s">
        <v>17</v>
      </c>
      <c r="I483" s="10" t="s">
        <v>30</v>
      </c>
      <c r="J483" s="10" t="s">
        <v>553</v>
      </c>
      <c r="K483" s="10" t="s">
        <v>259</v>
      </c>
      <c r="L483" s="17" t="s">
        <v>17</v>
      </c>
    </row>
    <row r="484" spans="1:12" s="8" customFormat="1" ht="12.75" customHeight="1" x14ac:dyDescent="0.2">
      <c r="A484" s="15">
        <v>432260</v>
      </c>
      <c r="B484" s="12" t="s">
        <v>52</v>
      </c>
      <c r="C484" s="14">
        <v>69731</v>
      </c>
      <c r="D484" s="14">
        <v>12989</v>
      </c>
      <c r="E484" s="13">
        <v>0.18627296324446802</v>
      </c>
      <c r="F484" s="12">
        <v>13</v>
      </c>
      <c r="G484" s="11" t="s">
        <v>50</v>
      </c>
      <c r="H484" s="10" t="s">
        <v>8</v>
      </c>
      <c r="I484" s="10" t="s">
        <v>49</v>
      </c>
      <c r="J484" s="10" t="s">
        <v>539</v>
      </c>
      <c r="K484" s="10" t="s">
        <v>198</v>
      </c>
      <c r="L484" s="17" t="s">
        <v>8</v>
      </c>
    </row>
    <row r="485" spans="1:12" s="8" customFormat="1" ht="12.75" customHeight="1" x14ac:dyDescent="0.2">
      <c r="A485" s="15">
        <v>432270</v>
      </c>
      <c r="B485" s="12" t="s">
        <v>51</v>
      </c>
      <c r="C485" s="14">
        <v>25878</v>
      </c>
      <c r="D485" s="14">
        <v>4593</v>
      </c>
      <c r="E485" s="13">
        <v>0.17748666821238118</v>
      </c>
      <c r="F485" s="12">
        <v>13</v>
      </c>
      <c r="G485" s="11" t="s">
        <v>50</v>
      </c>
      <c r="H485" s="10" t="s">
        <v>8</v>
      </c>
      <c r="I485" s="10" t="s">
        <v>49</v>
      </c>
      <c r="J485" s="10" t="s">
        <v>539</v>
      </c>
      <c r="K485" s="10" t="s">
        <v>198</v>
      </c>
      <c r="L485" s="17" t="s">
        <v>8</v>
      </c>
    </row>
    <row r="486" spans="1:12" s="8" customFormat="1" ht="12.75" customHeight="1" x14ac:dyDescent="0.2">
      <c r="A486" s="15">
        <v>432280</v>
      </c>
      <c r="B486" s="12" t="s">
        <v>48</v>
      </c>
      <c r="C486" s="14">
        <v>24531</v>
      </c>
      <c r="D486" s="14">
        <v>4955</v>
      </c>
      <c r="E486" s="13">
        <v>0.20198931963637845</v>
      </c>
      <c r="F486" s="12">
        <v>5</v>
      </c>
      <c r="G486" s="11" t="s">
        <v>22</v>
      </c>
      <c r="H486" s="10" t="s">
        <v>21</v>
      </c>
      <c r="I486" s="10" t="s">
        <v>20</v>
      </c>
      <c r="J486" s="10" t="s">
        <v>543</v>
      </c>
      <c r="K486" s="10" t="s">
        <v>470</v>
      </c>
      <c r="L486" s="17" t="s">
        <v>21</v>
      </c>
    </row>
    <row r="487" spans="1:12" s="8" customFormat="1" ht="12.75" customHeight="1" x14ac:dyDescent="0.2">
      <c r="A487" s="15">
        <v>432285</v>
      </c>
      <c r="B487" s="12" t="s">
        <v>47</v>
      </c>
      <c r="C487" s="14">
        <v>2056</v>
      </c>
      <c r="D487" s="14">
        <v>657</v>
      </c>
      <c r="E487" s="13">
        <v>0.31955252918287935</v>
      </c>
      <c r="F487" s="12">
        <v>16</v>
      </c>
      <c r="G487" s="11" t="s">
        <v>46</v>
      </c>
      <c r="H487" s="10" t="s">
        <v>8</v>
      </c>
      <c r="I487" s="10" t="s">
        <v>7</v>
      </c>
      <c r="J487" s="10" t="s">
        <v>536</v>
      </c>
      <c r="K487" s="10" t="s">
        <v>334</v>
      </c>
      <c r="L487" s="17" t="s">
        <v>8</v>
      </c>
    </row>
    <row r="488" spans="1:12" s="8" customFormat="1" ht="12.75" customHeight="1" x14ac:dyDescent="0.2">
      <c r="A488" s="15">
        <v>432290</v>
      </c>
      <c r="B488" s="12" t="s">
        <v>45</v>
      </c>
      <c r="C488" s="14">
        <v>5177</v>
      </c>
      <c r="D488" s="14">
        <v>1479</v>
      </c>
      <c r="E488" s="13">
        <v>0.2856866911338613</v>
      </c>
      <c r="F488" s="12">
        <v>11</v>
      </c>
      <c r="G488" s="11" t="s">
        <v>44</v>
      </c>
      <c r="H488" s="10" t="s">
        <v>17</v>
      </c>
      <c r="I488" s="10" t="s">
        <v>43</v>
      </c>
      <c r="J488" s="10" t="s">
        <v>557</v>
      </c>
      <c r="K488" s="10" t="s">
        <v>418</v>
      </c>
      <c r="L488" s="17" t="s">
        <v>17</v>
      </c>
    </row>
    <row r="489" spans="1:12" s="8" customFormat="1" ht="12.75" customHeight="1" x14ac:dyDescent="0.2">
      <c r="A489" s="15">
        <v>432300</v>
      </c>
      <c r="B489" s="12" t="s">
        <v>42</v>
      </c>
      <c r="C489" s="14">
        <v>244699</v>
      </c>
      <c r="D489" s="14">
        <v>38890</v>
      </c>
      <c r="E489" s="13">
        <v>0.15892995067409349</v>
      </c>
      <c r="F489" s="12">
        <v>2</v>
      </c>
      <c r="G489" s="11" t="s">
        <v>41</v>
      </c>
      <c r="H489" s="10" t="s">
        <v>4</v>
      </c>
      <c r="I489" s="10" t="s">
        <v>40</v>
      </c>
      <c r="J489" s="10" t="s">
        <v>727</v>
      </c>
      <c r="K489" s="10" t="s">
        <v>236</v>
      </c>
      <c r="L489" s="17" t="s">
        <v>4</v>
      </c>
    </row>
    <row r="490" spans="1:12" s="8" customFormat="1" ht="12.75" customHeight="1" x14ac:dyDescent="0.2">
      <c r="A490" s="15">
        <v>432310</v>
      </c>
      <c r="B490" s="12" t="s">
        <v>39</v>
      </c>
      <c r="C490" s="14">
        <v>5153</v>
      </c>
      <c r="D490" s="14">
        <v>1049</v>
      </c>
      <c r="E490" s="13">
        <v>0.20357073549388705</v>
      </c>
      <c r="F490" s="12">
        <v>19</v>
      </c>
      <c r="G490" s="11" t="s">
        <v>18</v>
      </c>
      <c r="H490" s="10" t="s">
        <v>17</v>
      </c>
      <c r="I490" s="10" t="s">
        <v>24</v>
      </c>
      <c r="J490" s="10" t="s">
        <v>15</v>
      </c>
      <c r="K490" s="10" t="s">
        <v>269</v>
      </c>
      <c r="L490" s="17" t="s">
        <v>17</v>
      </c>
    </row>
    <row r="491" spans="1:12" s="8" customFormat="1" ht="12.75" customHeight="1" x14ac:dyDescent="0.2">
      <c r="A491" s="15">
        <v>432320</v>
      </c>
      <c r="B491" s="12" t="s">
        <v>38</v>
      </c>
      <c r="C491" s="14">
        <v>3088</v>
      </c>
      <c r="D491" s="14">
        <v>781</v>
      </c>
      <c r="E491" s="13">
        <v>0.25291450777202074</v>
      </c>
      <c r="F491" s="12">
        <v>6</v>
      </c>
      <c r="G491" s="11" t="s">
        <v>31</v>
      </c>
      <c r="H491" s="10" t="s">
        <v>17</v>
      </c>
      <c r="I491" s="10" t="s">
        <v>37</v>
      </c>
      <c r="J491" s="10" t="s">
        <v>553</v>
      </c>
      <c r="K491" s="10" t="s">
        <v>259</v>
      </c>
      <c r="L491" s="17" t="s">
        <v>17</v>
      </c>
    </row>
    <row r="492" spans="1:12" s="8" customFormat="1" ht="12.75" customHeight="1" x14ac:dyDescent="0.2">
      <c r="A492" s="15">
        <v>432330</v>
      </c>
      <c r="B492" s="12" t="s">
        <v>36</v>
      </c>
      <c r="C492" s="14">
        <v>3589</v>
      </c>
      <c r="D492" s="14">
        <v>833</v>
      </c>
      <c r="E492" s="13">
        <v>0.23209807745890221</v>
      </c>
      <c r="F492" s="12">
        <v>5</v>
      </c>
      <c r="G492" s="11" t="s">
        <v>22</v>
      </c>
      <c r="H492" s="10" t="s">
        <v>21</v>
      </c>
      <c r="I492" s="10" t="s">
        <v>20</v>
      </c>
      <c r="J492" s="10" t="s">
        <v>543</v>
      </c>
      <c r="K492" s="10" t="s">
        <v>470</v>
      </c>
      <c r="L492" s="17" t="s">
        <v>21</v>
      </c>
    </row>
    <row r="493" spans="1:12" s="8" customFormat="1" ht="12.75" customHeight="1" x14ac:dyDescent="0.2">
      <c r="A493" s="15">
        <v>432335</v>
      </c>
      <c r="B493" s="12" t="s">
        <v>35</v>
      </c>
      <c r="C493" s="14">
        <v>2080</v>
      </c>
      <c r="D493" s="14">
        <v>531</v>
      </c>
      <c r="E493" s="13">
        <v>0.25528846153846152</v>
      </c>
      <c r="F493" s="12">
        <v>6</v>
      </c>
      <c r="G493" s="11" t="s">
        <v>34</v>
      </c>
      <c r="H493" s="10" t="s">
        <v>17</v>
      </c>
      <c r="I493" s="10" t="s">
        <v>33</v>
      </c>
      <c r="J493" s="10" t="s">
        <v>553</v>
      </c>
      <c r="K493" s="10" t="s">
        <v>259</v>
      </c>
      <c r="L493" s="17" t="s">
        <v>17</v>
      </c>
    </row>
    <row r="494" spans="1:12" s="8" customFormat="1" ht="12.75" customHeight="1" x14ac:dyDescent="0.2">
      <c r="A494" s="15">
        <v>432340</v>
      </c>
      <c r="B494" s="12" t="s">
        <v>32</v>
      </c>
      <c r="C494" s="14">
        <v>4423</v>
      </c>
      <c r="D494" s="14">
        <v>1084</v>
      </c>
      <c r="E494" s="13">
        <v>0.24508252317431609</v>
      </c>
      <c r="F494" s="12">
        <v>6</v>
      </c>
      <c r="G494" s="11" t="s">
        <v>31</v>
      </c>
      <c r="H494" s="10" t="s">
        <v>17</v>
      </c>
      <c r="I494" s="10" t="s">
        <v>30</v>
      </c>
      <c r="J494" s="10" t="s">
        <v>553</v>
      </c>
      <c r="K494" s="10" t="s">
        <v>259</v>
      </c>
      <c r="L494" s="17" t="s">
        <v>17</v>
      </c>
    </row>
    <row r="495" spans="1:12" s="8" customFormat="1" ht="12.75" customHeight="1" x14ac:dyDescent="0.2">
      <c r="A495" s="15">
        <v>432345</v>
      </c>
      <c r="B495" s="12" t="s">
        <v>29</v>
      </c>
      <c r="C495" s="14">
        <v>3926</v>
      </c>
      <c r="D495" s="14">
        <v>1088</v>
      </c>
      <c r="E495" s="13">
        <v>0.27712684666327053</v>
      </c>
      <c r="F495" s="12">
        <v>4</v>
      </c>
      <c r="G495" s="11" t="s">
        <v>28</v>
      </c>
      <c r="H495" s="10" t="s">
        <v>27</v>
      </c>
      <c r="I495" s="10" t="s">
        <v>26</v>
      </c>
      <c r="J495" s="10" t="s">
        <v>582</v>
      </c>
      <c r="K495" s="10" t="s">
        <v>196</v>
      </c>
      <c r="L495" s="17" t="s">
        <v>27</v>
      </c>
    </row>
    <row r="496" spans="1:12" s="8" customFormat="1" ht="12.75" customHeight="1" x14ac:dyDescent="0.2">
      <c r="A496" s="15">
        <v>432350</v>
      </c>
      <c r="B496" s="12" t="s">
        <v>25</v>
      </c>
      <c r="C496" s="14">
        <v>2863</v>
      </c>
      <c r="D496" s="14">
        <v>677</v>
      </c>
      <c r="E496" s="13">
        <v>0.23646524624519735</v>
      </c>
      <c r="F496" s="12">
        <v>19</v>
      </c>
      <c r="G496" s="11" t="s">
        <v>18</v>
      </c>
      <c r="H496" s="10" t="s">
        <v>17</v>
      </c>
      <c r="I496" s="10" t="s">
        <v>24</v>
      </c>
      <c r="J496" s="10" t="s">
        <v>15</v>
      </c>
      <c r="K496" s="10" t="s">
        <v>269</v>
      </c>
      <c r="L496" s="17" t="s">
        <v>17</v>
      </c>
    </row>
    <row r="497" spans="1:12" s="8" customFormat="1" ht="12.75" customHeight="1" x14ac:dyDescent="0.2">
      <c r="A497" s="15">
        <v>432360</v>
      </c>
      <c r="B497" s="12" t="s">
        <v>23</v>
      </c>
      <c r="C497" s="14">
        <v>1648</v>
      </c>
      <c r="D497" s="14">
        <v>494</v>
      </c>
      <c r="E497" s="13">
        <v>0.29975728155339804</v>
      </c>
      <c r="F497" s="12">
        <v>5</v>
      </c>
      <c r="G497" s="11" t="s">
        <v>22</v>
      </c>
      <c r="H497" s="10" t="s">
        <v>21</v>
      </c>
      <c r="I497" s="10" t="s">
        <v>20</v>
      </c>
      <c r="J497" s="10" t="s">
        <v>543</v>
      </c>
      <c r="K497" s="10" t="s">
        <v>470</v>
      </c>
      <c r="L497" s="17" t="s">
        <v>21</v>
      </c>
    </row>
    <row r="498" spans="1:12" s="8" customFormat="1" ht="12.75" customHeight="1" x14ac:dyDescent="0.2">
      <c r="A498" s="15">
        <v>432370</v>
      </c>
      <c r="B498" s="12" t="s">
        <v>19</v>
      </c>
      <c r="C498" s="14">
        <v>2885</v>
      </c>
      <c r="D498" s="14">
        <v>645</v>
      </c>
      <c r="E498" s="13">
        <v>0.22357019064124783</v>
      </c>
      <c r="F498" s="12">
        <v>19</v>
      </c>
      <c r="G498" s="11" t="s">
        <v>18</v>
      </c>
      <c r="H498" s="10" t="s">
        <v>17</v>
      </c>
      <c r="I498" s="10" t="s">
        <v>16</v>
      </c>
      <c r="J498" s="10" t="s">
        <v>15</v>
      </c>
      <c r="K498" s="10" t="s">
        <v>269</v>
      </c>
      <c r="L498" s="17" t="s">
        <v>17</v>
      </c>
    </row>
    <row r="499" spans="1:12" s="8" customFormat="1" ht="12.75" customHeight="1" x14ac:dyDescent="0.2">
      <c r="A499" s="15">
        <v>432375</v>
      </c>
      <c r="B499" s="12" t="s">
        <v>14</v>
      </c>
      <c r="C499" s="14">
        <v>3389</v>
      </c>
      <c r="D499" s="14">
        <v>992</v>
      </c>
      <c r="E499" s="13">
        <v>0.29271171437002064</v>
      </c>
      <c r="F499" s="12">
        <v>12</v>
      </c>
      <c r="G499" s="11" t="s">
        <v>13</v>
      </c>
      <c r="H499" s="10" t="s">
        <v>12</v>
      </c>
      <c r="I499" s="10" t="s">
        <v>11</v>
      </c>
      <c r="J499" s="10" t="s">
        <v>566</v>
      </c>
      <c r="K499" s="10" t="s">
        <v>188</v>
      </c>
      <c r="L499" s="17" t="s">
        <v>12</v>
      </c>
    </row>
    <row r="500" spans="1:12" s="8" customFormat="1" ht="12.75" customHeight="1" x14ac:dyDescent="0.2">
      <c r="A500" s="16">
        <v>432377</v>
      </c>
      <c r="B500" s="12" t="s">
        <v>10</v>
      </c>
      <c r="C500" s="14">
        <v>3136</v>
      </c>
      <c r="D500" s="14">
        <v>714</v>
      </c>
      <c r="E500" s="13">
        <v>0.22767857142857142</v>
      </c>
      <c r="F500" s="12">
        <v>16</v>
      </c>
      <c r="G500" s="11" t="s">
        <v>9</v>
      </c>
      <c r="H500" s="10" t="s">
        <v>8</v>
      </c>
      <c r="I500" s="10" t="s">
        <v>7</v>
      </c>
      <c r="J500" s="10" t="s">
        <v>536</v>
      </c>
      <c r="K500" s="10" t="s">
        <v>334</v>
      </c>
      <c r="L500" s="17" t="s">
        <v>8</v>
      </c>
    </row>
    <row r="501" spans="1:12" s="8" customFormat="1" ht="15.75" customHeight="1" thickBot="1" x14ac:dyDescent="0.25">
      <c r="A501" s="213">
        <v>432380</v>
      </c>
      <c r="B501" s="46" t="s">
        <v>6</v>
      </c>
      <c r="C501" s="47">
        <v>15858</v>
      </c>
      <c r="D501" s="47">
        <v>2371</v>
      </c>
      <c r="E501" s="214">
        <v>0.14951444066086517</v>
      </c>
      <c r="F501" s="46">
        <v>18</v>
      </c>
      <c r="G501" s="45" t="s">
        <v>5</v>
      </c>
      <c r="H501" s="215" t="s">
        <v>4</v>
      </c>
      <c r="I501" s="215" t="s">
        <v>3</v>
      </c>
      <c r="J501" s="215" t="s">
        <v>577</v>
      </c>
      <c r="K501" s="215" t="s">
        <v>483</v>
      </c>
      <c r="L501" s="216" t="s">
        <v>4</v>
      </c>
    </row>
    <row r="502" spans="1:12" x14ac:dyDescent="0.2">
      <c r="G502" s="7"/>
    </row>
    <row r="503" spans="1:12" x14ac:dyDescent="0.2">
      <c r="G503" s="6"/>
    </row>
    <row r="504" spans="1:12" x14ac:dyDescent="0.2">
      <c r="G504" s="6"/>
    </row>
    <row r="505" spans="1:12" x14ac:dyDescent="0.2">
      <c r="G505" s="6"/>
    </row>
  </sheetData>
  <autoFilter ref="A3:L4" xr:uid="{00000000-0009-0000-0000-000004000000}"/>
  <mergeCells count="14">
    <mergeCell ref="I3:I4"/>
    <mergeCell ref="J3:J4"/>
    <mergeCell ref="K3:K4"/>
    <mergeCell ref="L3:L4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Q502"/>
  <sheetViews>
    <sheetView showGridLines="0" topLeftCell="H1" zoomScaleNormal="100" zoomScaleSheetLayoutView="100" workbookViewId="0">
      <selection activeCell="Q13" sqref="Q13"/>
    </sheetView>
  </sheetViews>
  <sheetFormatPr defaultColWidth="9.28515625" defaultRowHeight="11.25" x14ac:dyDescent="0.2"/>
  <cols>
    <col min="1" max="1" width="14.5703125" style="3" bestFit="1" customWidth="1"/>
    <col min="2" max="4" width="9.28515625" style="3"/>
    <col min="5" max="5" width="19.7109375" style="3" bestFit="1" customWidth="1"/>
    <col min="6" max="6" width="17.5703125" style="3" customWidth="1"/>
    <col min="7" max="8" width="16.28515625" style="3" customWidth="1"/>
    <col min="9" max="10" width="19.42578125" style="3" customWidth="1"/>
    <col min="11" max="15" width="16.28515625" style="3" customWidth="1"/>
    <col min="16" max="17" width="19.140625" style="3" customWidth="1"/>
    <col min="18" max="195" width="9.28515625" style="3"/>
    <col min="196" max="196" width="7.5703125" style="3" customWidth="1"/>
    <col min="197" max="197" width="22.28515625" style="3" customWidth="1"/>
    <col min="198" max="198" width="14.28515625" style="3" bestFit="1" customWidth="1"/>
    <col min="199" max="199" width="5.140625" style="3" customWidth="1"/>
    <col min="200" max="200" width="27.28515625" style="3" customWidth="1"/>
    <col min="201" max="201" width="13.7109375" style="3" customWidth="1"/>
    <col min="202" max="202" width="19.7109375" style="3" customWidth="1"/>
    <col min="203" max="203" width="14.85546875" style="3" bestFit="1" customWidth="1"/>
    <col min="204" max="206" width="9.28515625" style="3"/>
    <col min="207" max="207" width="41.7109375" style="3" customWidth="1"/>
    <col min="208" max="208" width="17.85546875" style="3" bestFit="1" customWidth="1"/>
    <col min="209" max="451" width="9.28515625" style="3"/>
    <col min="452" max="452" width="7.5703125" style="3" customWidth="1"/>
    <col min="453" max="453" width="22.28515625" style="3" customWidth="1"/>
    <col min="454" max="454" width="14.28515625" style="3" bestFit="1" customWidth="1"/>
    <col min="455" max="455" width="5.140625" style="3" customWidth="1"/>
    <col min="456" max="456" width="27.28515625" style="3" customWidth="1"/>
    <col min="457" max="457" width="13.7109375" style="3" customWidth="1"/>
    <col min="458" max="458" width="19.7109375" style="3" customWidth="1"/>
    <col min="459" max="459" width="14.85546875" style="3" bestFit="1" customWidth="1"/>
    <col min="460" max="462" width="9.28515625" style="3"/>
    <col min="463" max="463" width="41.7109375" style="3" customWidth="1"/>
    <col min="464" max="464" width="17.85546875" style="3" bestFit="1" customWidth="1"/>
    <col min="465" max="707" width="9.28515625" style="3"/>
    <col min="708" max="708" width="7.5703125" style="3" customWidth="1"/>
    <col min="709" max="709" width="22.28515625" style="3" customWidth="1"/>
    <col min="710" max="710" width="14.28515625" style="3" bestFit="1" customWidth="1"/>
    <col min="711" max="711" width="5.140625" style="3" customWidth="1"/>
    <col min="712" max="712" width="27.28515625" style="3" customWidth="1"/>
    <col min="713" max="713" width="13.7109375" style="3" customWidth="1"/>
    <col min="714" max="714" width="19.7109375" style="3" customWidth="1"/>
    <col min="715" max="715" width="14.85546875" style="3" bestFit="1" customWidth="1"/>
    <col min="716" max="718" width="9.28515625" style="3"/>
    <col min="719" max="719" width="41.7109375" style="3" customWidth="1"/>
    <col min="720" max="720" width="17.85546875" style="3" bestFit="1" customWidth="1"/>
    <col min="721" max="963" width="9.28515625" style="3"/>
    <col min="964" max="964" width="7.5703125" style="3" customWidth="1"/>
    <col min="965" max="965" width="22.28515625" style="3" customWidth="1"/>
    <col min="966" max="966" width="14.28515625" style="3" bestFit="1" customWidth="1"/>
    <col min="967" max="967" width="5.140625" style="3" customWidth="1"/>
    <col min="968" max="968" width="27.28515625" style="3" customWidth="1"/>
    <col min="969" max="969" width="13.7109375" style="3" customWidth="1"/>
    <col min="970" max="970" width="19.7109375" style="3" customWidth="1"/>
    <col min="971" max="971" width="14.85546875" style="3" bestFit="1" customWidth="1"/>
    <col min="972" max="974" width="9.28515625" style="3"/>
    <col min="975" max="975" width="41.7109375" style="3" customWidth="1"/>
    <col min="976" max="976" width="17.85546875" style="3" bestFit="1" customWidth="1"/>
    <col min="977" max="1219" width="9.28515625" style="3"/>
    <col min="1220" max="1220" width="7.5703125" style="3" customWidth="1"/>
    <col min="1221" max="1221" width="22.28515625" style="3" customWidth="1"/>
    <col min="1222" max="1222" width="14.28515625" style="3" bestFit="1" customWidth="1"/>
    <col min="1223" max="1223" width="5.140625" style="3" customWidth="1"/>
    <col min="1224" max="1224" width="27.28515625" style="3" customWidth="1"/>
    <col min="1225" max="1225" width="13.7109375" style="3" customWidth="1"/>
    <col min="1226" max="1226" width="19.7109375" style="3" customWidth="1"/>
    <col min="1227" max="1227" width="14.85546875" style="3" bestFit="1" customWidth="1"/>
    <col min="1228" max="1230" width="9.28515625" style="3"/>
    <col min="1231" max="1231" width="41.7109375" style="3" customWidth="1"/>
    <col min="1232" max="1232" width="17.85546875" style="3" bestFit="1" customWidth="1"/>
    <col min="1233" max="1475" width="9.28515625" style="3"/>
    <col min="1476" max="1476" width="7.5703125" style="3" customWidth="1"/>
    <col min="1477" max="1477" width="22.28515625" style="3" customWidth="1"/>
    <col min="1478" max="1478" width="14.28515625" style="3" bestFit="1" customWidth="1"/>
    <col min="1479" max="1479" width="5.140625" style="3" customWidth="1"/>
    <col min="1480" max="1480" width="27.28515625" style="3" customWidth="1"/>
    <col min="1481" max="1481" width="13.7109375" style="3" customWidth="1"/>
    <col min="1482" max="1482" width="19.7109375" style="3" customWidth="1"/>
    <col min="1483" max="1483" width="14.85546875" style="3" bestFit="1" customWidth="1"/>
    <col min="1484" max="1486" width="9.28515625" style="3"/>
    <col min="1487" max="1487" width="41.7109375" style="3" customWidth="1"/>
    <col min="1488" max="1488" width="17.85546875" style="3" bestFit="1" customWidth="1"/>
    <col min="1489" max="1731" width="9.28515625" style="3"/>
    <col min="1732" max="1732" width="7.5703125" style="3" customWidth="1"/>
    <col min="1733" max="1733" width="22.28515625" style="3" customWidth="1"/>
    <col min="1734" max="1734" width="14.28515625" style="3" bestFit="1" customWidth="1"/>
    <col min="1735" max="1735" width="5.140625" style="3" customWidth="1"/>
    <col min="1736" max="1736" width="27.28515625" style="3" customWidth="1"/>
    <col min="1737" max="1737" width="13.7109375" style="3" customWidth="1"/>
    <col min="1738" max="1738" width="19.7109375" style="3" customWidth="1"/>
    <col min="1739" max="1739" width="14.85546875" style="3" bestFit="1" customWidth="1"/>
    <col min="1740" max="1742" width="9.28515625" style="3"/>
    <col min="1743" max="1743" width="41.7109375" style="3" customWidth="1"/>
    <col min="1744" max="1744" width="17.85546875" style="3" bestFit="1" customWidth="1"/>
    <col min="1745" max="1987" width="9.28515625" style="3"/>
    <col min="1988" max="1988" width="7.5703125" style="3" customWidth="1"/>
    <col min="1989" max="1989" width="22.28515625" style="3" customWidth="1"/>
    <col min="1990" max="1990" width="14.28515625" style="3" bestFit="1" customWidth="1"/>
    <col min="1991" max="1991" width="5.140625" style="3" customWidth="1"/>
    <col min="1992" max="1992" width="27.28515625" style="3" customWidth="1"/>
    <col min="1993" max="1993" width="13.7109375" style="3" customWidth="1"/>
    <col min="1994" max="1994" width="19.7109375" style="3" customWidth="1"/>
    <col min="1995" max="1995" width="14.85546875" style="3" bestFit="1" customWidth="1"/>
    <col min="1996" max="1998" width="9.28515625" style="3"/>
    <col min="1999" max="1999" width="41.7109375" style="3" customWidth="1"/>
    <col min="2000" max="2000" width="17.85546875" style="3" bestFit="1" customWidth="1"/>
    <col min="2001" max="2243" width="9.28515625" style="3"/>
    <col min="2244" max="2244" width="7.5703125" style="3" customWidth="1"/>
    <col min="2245" max="2245" width="22.28515625" style="3" customWidth="1"/>
    <col min="2246" max="2246" width="14.28515625" style="3" bestFit="1" customWidth="1"/>
    <col min="2247" max="2247" width="5.140625" style="3" customWidth="1"/>
    <col min="2248" max="2248" width="27.28515625" style="3" customWidth="1"/>
    <col min="2249" max="2249" width="13.7109375" style="3" customWidth="1"/>
    <col min="2250" max="2250" width="19.7109375" style="3" customWidth="1"/>
    <col min="2251" max="2251" width="14.85546875" style="3" bestFit="1" customWidth="1"/>
    <col min="2252" max="2254" width="9.28515625" style="3"/>
    <col min="2255" max="2255" width="41.7109375" style="3" customWidth="1"/>
    <col min="2256" max="2256" width="17.85546875" style="3" bestFit="1" customWidth="1"/>
    <col min="2257" max="2499" width="9.28515625" style="3"/>
    <col min="2500" max="2500" width="7.5703125" style="3" customWidth="1"/>
    <col min="2501" max="2501" width="22.28515625" style="3" customWidth="1"/>
    <col min="2502" max="2502" width="14.28515625" style="3" bestFit="1" customWidth="1"/>
    <col min="2503" max="2503" width="5.140625" style="3" customWidth="1"/>
    <col min="2504" max="2504" width="27.28515625" style="3" customWidth="1"/>
    <col min="2505" max="2505" width="13.7109375" style="3" customWidth="1"/>
    <col min="2506" max="2506" width="19.7109375" style="3" customWidth="1"/>
    <col min="2507" max="2507" width="14.85546875" style="3" bestFit="1" customWidth="1"/>
    <col min="2508" max="2510" width="9.28515625" style="3"/>
    <col min="2511" max="2511" width="41.7109375" style="3" customWidth="1"/>
    <col min="2512" max="2512" width="17.85546875" style="3" bestFit="1" customWidth="1"/>
    <col min="2513" max="2755" width="9.28515625" style="3"/>
    <col min="2756" max="2756" width="7.5703125" style="3" customWidth="1"/>
    <col min="2757" max="2757" width="22.28515625" style="3" customWidth="1"/>
    <col min="2758" max="2758" width="14.28515625" style="3" bestFit="1" customWidth="1"/>
    <col min="2759" max="2759" width="5.140625" style="3" customWidth="1"/>
    <col min="2760" max="2760" width="27.28515625" style="3" customWidth="1"/>
    <col min="2761" max="2761" width="13.7109375" style="3" customWidth="1"/>
    <col min="2762" max="2762" width="19.7109375" style="3" customWidth="1"/>
    <col min="2763" max="2763" width="14.85546875" style="3" bestFit="1" customWidth="1"/>
    <col min="2764" max="2766" width="9.28515625" style="3"/>
    <col min="2767" max="2767" width="41.7109375" style="3" customWidth="1"/>
    <col min="2768" max="2768" width="17.85546875" style="3" bestFit="1" customWidth="1"/>
    <col min="2769" max="3011" width="9.28515625" style="3"/>
    <col min="3012" max="3012" width="7.5703125" style="3" customWidth="1"/>
    <col min="3013" max="3013" width="22.28515625" style="3" customWidth="1"/>
    <col min="3014" max="3014" width="14.28515625" style="3" bestFit="1" customWidth="1"/>
    <col min="3015" max="3015" width="5.140625" style="3" customWidth="1"/>
    <col min="3016" max="3016" width="27.28515625" style="3" customWidth="1"/>
    <col min="3017" max="3017" width="13.7109375" style="3" customWidth="1"/>
    <col min="3018" max="3018" width="19.7109375" style="3" customWidth="1"/>
    <col min="3019" max="3019" width="14.85546875" style="3" bestFit="1" customWidth="1"/>
    <col min="3020" max="3022" width="9.28515625" style="3"/>
    <col min="3023" max="3023" width="41.7109375" style="3" customWidth="1"/>
    <col min="3024" max="3024" width="17.85546875" style="3" bestFit="1" customWidth="1"/>
    <col min="3025" max="3267" width="9.28515625" style="3"/>
    <col min="3268" max="3268" width="7.5703125" style="3" customWidth="1"/>
    <col min="3269" max="3269" width="22.28515625" style="3" customWidth="1"/>
    <col min="3270" max="3270" width="14.28515625" style="3" bestFit="1" customWidth="1"/>
    <col min="3271" max="3271" width="5.140625" style="3" customWidth="1"/>
    <col min="3272" max="3272" width="27.28515625" style="3" customWidth="1"/>
    <col min="3273" max="3273" width="13.7109375" style="3" customWidth="1"/>
    <col min="3274" max="3274" width="19.7109375" style="3" customWidth="1"/>
    <col min="3275" max="3275" width="14.85546875" style="3" bestFit="1" customWidth="1"/>
    <col min="3276" max="3278" width="9.28515625" style="3"/>
    <col min="3279" max="3279" width="41.7109375" style="3" customWidth="1"/>
    <col min="3280" max="3280" width="17.85546875" style="3" bestFit="1" customWidth="1"/>
    <col min="3281" max="3523" width="9.28515625" style="3"/>
    <col min="3524" max="3524" width="7.5703125" style="3" customWidth="1"/>
    <col min="3525" max="3525" width="22.28515625" style="3" customWidth="1"/>
    <col min="3526" max="3526" width="14.28515625" style="3" bestFit="1" customWidth="1"/>
    <col min="3527" max="3527" width="5.140625" style="3" customWidth="1"/>
    <col min="3528" max="3528" width="27.28515625" style="3" customWidth="1"/>
    <col min="3529" max="3529" width="13.7109375" style="3" customWidth="1"/>
    <col min="3530" max="3530" width="19.7109375" style="3" customWidth="1"/>
    <col min="3531" max="3531" width="14.85546875" style="3" bestFit="1" customWidth="1"/>
    <col min="3532" max="3534" width="9.28515625" style="3"/>
    <col min="3535" max="3535" width="41.7109375" style="3" customWidth="1"/>
    <col min="3536" max="3536" width="17.85546875" style="3" bestFit="1" customWidth="1"/>
    <col min="3537" max="3779" width="9.28515625" style="3"/>
    <col min="3780" max="3780" width="7.5703125" style="3" customWidth="1"/>
    <col min="3781" max="3781" width="22.28515625" style="3" customWidth="1"/>
    <col min="3782" max="3782" width="14.28515625" style="3" bestFit="1" customWidth="1"/>
    <col min="3783" max="3783" width="5.140625" style="3" customWidth="1"/>
    <col min="3784" max="3784" width="27.28515625" style="3" customWidth="1"/>
    <col min="3785" max="3785" width="13.7109375" style="3" customWidth="1"/>
    <col min="3786" max="3786" width="19.7109375" style="3" customWidth="1"/>
    <col min="3787" max="3787" width="14.85546875" style="3" bestFit="1" customWidth="1"/>
    <col min="3788" max="3790" width="9.28515625" style="3"/>
    <col min="3791" max="3791" width="41.7109375" style="3" customWidth="1"/>
    <col min="3792" max="3792" width="17.85546875" style="3" bestFit="1" customWidth="1"/>
    <col min="3793" max="4035" width="9.28515625" style="3"/>
    <col min="4036" max="4036" width="7.5703125" style="3" customWidth="1"/>
    <col min="4037" max="4037" width="22.28515625" style="3" customWidth="1"/>
    <col min="4038" max="4038" width="14.28515625" style="3" bestFit="1" customWidth="1"/>
    <col min="4039" max="4039" width="5.140625" style="3" customWidth="1"/>
    <col min="4040" max="4040" width="27.28515625" style="3" customWidth="1"/>
    <col min="4041" max="4041" width="13.7109375" style="3" customWidth="1"/>
    <col min="4042" max="4042" width="19.7109375" style="3" customWidth="1"/>
    <col min="4043" max="4043" width="14.85546875" style="3" bestFit="1" customWidth="1"/>
    <col min="4044" max="4046" width="9.28515625" style="3"/>
    <col min="4047" max="4047" width="41.7109375" style="3" customWidth="1"/>
    <col min="4048" max="4048" width="17.85546875" style="3" bestFit="1" customWidth="1"/>
    <col min="4049" max="4291" width="9.28515625" style="3"/>
    <col min="4292" max="4292" width="7.5703125" style="3" customWidth="1"/>
    <col min="4293" max="4293" width="22.28515625" style="3" customWidth="1"/>
    <col min="4294" max="4294" width="14.28515625" style="3" bestFit="1" customWidth="1"/>
    <col min="4295" max="4295" width="5.140625" style="3" customWidth="1"/>
    <col min="4296" max="4296" width="27.28515625" style="3" customWidth="1"/>
    <col min="4297" max="4297" width="13.7109375" style="3" customWidth="1"/>
    <col min="4298" max="4298" width="19.7109375" style="3" customWidth="1"/>
    <col min="4299" max="4299" width="14.85546875" style="3" bestFit="1" customWidth="1"/>
    <col min="4300" max="4302" width="9.28515625" style="3"/>
    <col min="4303" max="4303" width="41.7109375" style="3" customWidth="1"/>
    <col min="4304" max="4304" width="17.85546875" style="3" bestFit="1" customWidth="1"/>
    <col min="4305" max="4547" width="9.28515625" style="3"/>
    <col min="4548" max="4548" width="7.5703125" style="3" customWidth="1"/>
    <col min="4549" max="4549" width="22.28515625" style="3" customWidth="1"/>
    <col min="4550" max="4550" width="14.28515625" style="3" bestFit="1" customWidth="1"/>
    <col min="4551" max="4551" width="5.140625" style="3" customWidth="1"/>
    <col min="4552" max="4552" width="27.28515625" style="3" customWidth="1"/>
    <col min="4553" max="4553" width="13.7109375" style="3" customWidth="1"/>
    <col min="4554" max="4554" width="19.7109375" style="3" customWidth="1"/>
    <col min="4555" max="4555" width="14.85546875" style="3" bestFit="1" customWidth="1"/>
    <col min="4556" max="4558" width="9.28515625" style="3"/>
    <col min="4559" max="4559" width="41.7109375" style="3" customWidth="1"/>
    <col min="4560" max="4560" width="17.85546875" style="3" bestFit="1" customWidth="1"/>
    <col min="4561" max="4803" width="9.28515625" style="3"/>
    <col min="4804" max="4804" width="7.5703125" style="3" customWidth="1"/>
    <col min="4805" max="4805" width="22.28515625" style="3" customWidth="1"/>
    <col min="4806" max="4806" width="14.28515625" style="3" bestFit="1" customWidth="1"/>
    <col min="4807" max="4807" width="5.140625" style="3" customWidth="1"/>
    <col min="4808" max="4808" width="27.28515625" style="3" customWidth="1"/>
    <col min="4809" max="4809" width="13.7109375" style="3" customWidth="1"/>
    <col min="4810" max="4810" width="19.7109375" style="3" customWidth="1"/>
    <col min="4811" max="4811" width="14.85546875" style="3" bestFit="1" customWidth="1"/>
    <col min="4812" max="4814" width="9.28515625" style="3"/>
    <col min="4815" max="4815" width="41.7109375" style="3" customWidth="1"/>
    <col min="4816" max="4816" width="17.85546875" style="3" bestFit="1" customWidth="1"/>
    <col min="4817" max="5059" width="9.28515625" style="3"/>
    <col min="5060" max="5060" width="7.5703125" style="3" customWidth="1"/>
    <col min="5061" max="5061" width="22.28515625" style="3" customWidth="1"/>
    <col min="5062" max="5062" width="14.28515625" style="3" bestFit="1" customWidth="1"/>
    <col min="5063" max="5063" width="5.140625" style="3" customWidth="1"/>
    <col min="5064" max="5064" width="27.28515625" style="3" customWidth="1"/>
    <col min="5065" max="5065" width="13.7109375" style="3" customWidth="1"/>
    <col min="5066" max="5066" width="19.7109375" style="3" customWidth="1"/>
    <col min="5067" max="5067" width="14.85546875" style="3" bestFit="1" customWidth="1"/>
    <col min="5068" max="5070" width="9.28515625" style="3"/>
    <col min="5071" max="5071" width="41.7109375" style="3" customWidth="1"/>
    <col min="5072" max="5072" width="17.85546875" style="3" bestFit="1" customWidth="1"/>
    <col min="5073" max="5315" width="9.28515625" style="3"/>
    <col min="5316" max="5316" width="7.5703125" style="3" customWidth="1"/>
    <col min="5317" max="5317" width="22.28515625" style="3" customWidth="1"/>
    <col min="5318" max="5318" width="14.28515625" style="3" bestFit="1" customWidth="1"/>
    <col min="5319" max="5319" width="5.140625" style="3" customWidth="1"/>
    <col min="5320" max="5320" width="27.28515625" style="3" customWidth="1"/>
    <col min="5321" max="5321" width="13.7109375" style="3" customWidth="1"/>
    <col min="5322" max="5322" width="19.7109375" style="3" customWidth="1"/>
    <col min="5323" max="5323" width="14.85546875" style="3" bestFit="1" customWidth="1"/>
    <col min="5324" max="5326" width="9.28515625" style="3"/>
    <col min="5327" max="5327" width="41.7109375" style="3" customWidth="1"/>
    <col min="5328" max="5328" width="17.85546875" style="3" bestFit="1" customWidth="1"/>
    <col min="5329" max="5571" width="9.28515625" style="3"/>
    <col min="5572" max="5572" width="7.5703125" style="3" customWidth="1"/>
    <col min="5573" max="5573" width="22.28515625" style="3" customWidth="1"/>
    <col min="5574" max="5574" width="14.28515625" style="3" bestFit="1" customWidth="1"/>
    <col min="5575" max="5575" width="5.140625" style="3" customWidth="1"/>
    <col min="5576" max="5576" width="27.28515625" style="3" customWidth="1"/>
    <col min="5577" max="5577" width="13.7109375" style="3" customWidth="1"/>
    <col min="5578" max="5578" width="19.7109375" style="3" customWidth="1"/>
    <col min="5579" max="5579" width="14.85546875" style="3" bestFit="1" customWidth="1"/>
    <col min="5580" max="5582" width="9.28515625" style="3"/>
    <col min="5583" max="5583" width="41.7109375" style="3" customWidth="1"/>
    <col min="5584" max="5584" width="17.85546875" style="3" bestFit="1" customWidth="1"/>
    <col min="5585" max="5827" width="9.28515625" style="3"/>
    <col min="5828" max="5828" width="7.5703125" style="3" customWidth="1"/>
    <col min="5829" max="5829" width="22.28515625" style="3" customWidth="1"/>
    <col min="5830" max="5830" width="14.28515625" style="3" bestFit="1" customWidth="1"/>
    <col min="5831" max="5831" width="5.140625" style="3" customWidth="1"/>
    <col min="5832" max="5832" width="27.28515625" style="3" customWidth="1"/>
    <col min="5833" max="5833" width="13.7109375" style="3" customWidth="1"/>
    <col min="5834" max="5834" width="19.7109375" style="3" customWidth="1"/>
    <col min="5835" max="5835" width="14.85546875" style="3" bestFit="1" customWidth="1"/>
    <col min="5836" max="5838" width="9.28515625" style="3"/>
    <col min="5839" max="5839" width="41.7109375" style="3" customWidth="1"/>
    <col min="5840" max="5840" width="17.85546875" style="3" bestFit="1" customWidth="1"/>
    <col min="5841" max="6083" width="9.28515625" style="3"/>
    <col min="6084" max="6084" width="7.5703125" style="3" customWidth="1"/>
    <col min="6085" max="6085" width="22.28515625" style="3" customWidth="1"/>
    <col min="6086" max="6086" width="14.28515625" style="3" bestFit="1" customWidth="1"/>
    <col min="6087" max="6087" width="5.140625" style="3" customWidth="1"/>
    <col min="6088" max="6088" width="27.28515625" style="3" customWidth="1"/>
    <col min="6089" max="6089" width="13.7109375" style="3" customWidth="1"/>
    <col min="6090" max="6090" width="19.7109375" style="3" customWidth="1"/>
    <col min="6091" max="6091" width="14.85546875" style="3" bestFit="1" customWidth="1"/>
    <col min="6092" max="6094" width="9.28515625" style="3"/>
    <col min="6095" max="6095" width="41.7109375" style="3" customWidth="1"/>
    <col min="6096" max="6096" width="17.85546875" style="3" bestFit="1" customWidth="1"/>
    <col min="6097" max="6339" width="9.28515625" style="3"/>
    <col min="6340" max="6340" width="7.5703125" style="3" customWidth="1"/>
    <col min="6341" max="6341" width="22.28515625" style="3" customWidth="1"/>
    <col min="6342" max="6342" width="14.28515625" style="3" bestFit="1" customWidth="1"/>
    <col min="6343" max="6343" width="5.140625" style="3" customWidth="1"/>
    <col min="6344" max="6344" width="27.28515625" style="3" customWidth="1"/>
    <col min="6345" max="6345" width="13.7109375" style="3" customWidth="1"/>
    <col min="6346" max="6346" width="19.7109375" style="3" customWidth="1"/>
    <col min="6347" max="6347" width="14.85546875" style="3" bestFit="1" customWidth="1"/>
    <col min="6348" max="6350" width="9.28515625" style="3"/>
    <col min="6351" max="6351" width="41.7109375" style="3" customWidth="1"/>
    <col min="6352" max="6352" width="17.85546875" style="3" bestFit="1" customWidth="1"/>
    <col min="6353" max="6595" width="9.28515625" style="3"/>
    <col min="6596" max="6596" width="7.5703125" style="3" customWidth="1"/>
    <col min="6597" max="6597" width="22.28515625" style="3" customWidth="1"/>
    <col min="6598" max="6598" width="14.28515625" style="3" bestFit="1" customWidth="1"/>
    <col min="6599" max="6599" width="5.140625" style="3" customWidth="1"/>
    <col min="6600" max="6600" width="27.28515625" style="3" customWidth="1"/>
    <col min="6601" max="6601" width="13.7109375" style="3" customWidth="1"/>
    <col min="6602" max="6602" width="19.7109375" style="3" customWidth="1"/>
    <col min="6603" max="6603" width="14.85546875" style="3" bestFit="1" customWidth="1"/>
    <col min="6604" max="6606" width="9.28515625" style="3"/>
    <col min="6607" max="6607" width="41.7109375" style="3" customWidth="1"/>
    <col min="6608" max="6608" width="17.85546875" style="3" bestFit="1" customWidth="1"/>
    <col min="6609" max="6851" width="9.28515625" style="3"/>
    <col min="6852" max="6852" width="7.5703125" style="3" customWidth="1"/>
    <col min="6853" max="6853" width="22.28515625" style="3" customWidth="1"/>
    <col min="6854" max="6854" width="14.28515625" style="3" bestFit="1" customWidth="1"/>
    <col min="6855" max="6855" width="5.140625" style="3" customWidth="1"/>
    <col min="6856" max="6856" width="27.28515625" style="3" customWidth="1"/>
    <col min="6857" max="6857" width="13.7109375" style="3" customWidth="1"/>
    <col min="6858" max="6858" width="19.7109375" style="3" customWidth="1"/>
    <col min="6859" max="6859" width="14.85546875" style="3" bestFit="1" customWidth="1"/>
    <col min="6860" max="6862" width="9.28515625" style="3"/>
    <col min="6863" max="6863" width="41.7109375" style="3" customWidth="1"/>
    <col min="6864" max="6864" width="17.85546875" style="3" bestFit="1" customWidth="1"/>
    <col min="6865" max="7107" width="9.28515625" style="3"/>
    <col min="7108" max="7108" width="7.5703125" style="3" customWidth="1"/>
    <col min="7109" max="7109" width="22.28515625" style="3" customWidth="1"/>
    <col min="7110" max="7110" width="14.28515625" style="3" bestFit="1" customWidth="1"/>
    <col min="7111" max="7111" width="5.140625" style="3" customWidth="1"/>
    <col min="7112" max="7112" width="27.28515625" style="3" customWidth="1"/>
    <col min="7113" max="7113" width="13.7109375" style="3" customWidth="1"/>
    <col min="7114" max="7114" width="19.7109375" style="3" customWidth="1"/>
    <col min="7115" max="7115" width="14.85546875" style="3" bestFit="1" customWidth="1"/>
    <col min="7116" max="7118" width="9.28515625" style="3"/>
    <col min="7119" max="7119" width="41.7109375" style="3" customWidth="1"/>
    <col min="7120" max="7120" width="17.85546875" style="3" bestFit="1" customWidth="1"/>
    <col min="7121" max="7363" width="9.28515625" style="3"/>
    <col min="7364" max="7364" width="7.5703125" style="3" customWidth="1"/>
    <col min="7365" max="7365" width="22.28515625" style="3" customWidth="1"/>
    <col min="7366" max="7366" width="14.28515625" style="3" bestFit="1" customWidth="1"/>
    <col min="7367" max="7367" width="5.140625" style="3" customWidth="1"/>
    <col min="7368" max="7368" width="27.28515625" style="3" customWidth="1"/>
    <col min="7369" max="7369" width="13.7109375" style="3" customWidth="1"/>
    <col min="7370" max="7370" width="19.7109375" style="3" customWidth="1"/>
    <col min="7371" max="7371" width="14.85546875" style="3" bestFit="1" customWidth="1"/>
    <col min="7372" max="7374" width="9.28515625" style="3"/>
    <col min="7375" max="7375" width="41.7109375" style="3" customWidth="1"/>
    <col min="7376" max="7376" width="17.85546875" style="3" bestFit="1" customWidth="1"/>
    <col min="7377" max="7619" width="9.28515625" style="3"/>
    <col min="7620" max="7620" width="7.5703125" style="3" customWidth="1"/>
    <col min="7621" max="7621" width="22.28515625" style="3" customWidth="1"/>
    <col min="7622" max="7622" width="14.28515625" style="3" bestFit="1" customWidth="1"/>
    <col min="7623" max="7623" width="5.140625" style="3" customWidth="1"/>
    <col min="7624" max="7624" width="27.28515625" style="3" customWidth="1"/>
    <col min="7625" max="7625" width="13.7109375" style="3" customWidth="1"/>
    <col min="7626" max="7626" width="19.7109375" style="3" customWidth="1"/>
    <col min="7627" max="7627" width="14.85546875" style="3" bestFit="1" customWidth="1"/>
    <col min="7628" max="7630" width="9.28515625" style="3"/>
    <col min="7631" max="7631" width="41.7109375" style="3" customWidth="1"/>
    <col min="7632" max="7632" width="17.85546875" style="3" bestFit="1" customWidth="1"/>
    <col min="7633" max="7875" width="9.28515625" style="3"/>
    <col min="7876" max="7876" width="7.5703125" style="3" customWidth="1"/>
    <col min="7877" max="7877" width="22.28515625" style="3" customWidth="1"/>
    <col min="7878" max="7878" width="14.28515625" style="3" bestFit="1" customWidth="1"/>
    <col min="7879" max="7879" width="5.140625" style="3" customWidth="1"/>
    <col min="7880" max="7880" width="27.28515625" style="3" customWidth="1"/>
    <col min="7881" max="7881" width="13.7109375" style="3" customWidth="1"/>
    <col min="7882" max="7882" width="19.7109375" style="3" customWidth="1"/>
    <col min="7883" max="7883" width="14.85546875" style="3" bestFit="1" customWidth="1"/>
    <col min="7884" max="7886" width="9.28515625" style="3"/>
    <col min="7887" max="7887" width="41.7109375" style="3" customWidth="1"/>
    <col min="7888" max="7888" width="17.85546875" style="3" bestFit="1" customWidth="1"/>
    <col min="7889" max="8131" width="9.28515625" style="3"/>
    <col min="8132" max="8132" width="7.5703125" style="3" customWidth="1"/>
    <col min="8133" max="8133" width="22.28515625" style="3" customWidth="1"/>
    <col min="8134" max="8134" width="14.28515625" style="3" bestFit="1" customWidth="1"/>
    <col min="8135" max="8135" width="5.140625" style="3" customWidth="1"/>
    <col min="8136" max="8136" width="27.28515625" style="3" customWidth="1"/>
    <col min="8137" max="8137" width="13.7109375" style="3" customWidth="1"/>
    <col min="8138" max="8138" width="19.7109375" style="3" customWidth="1"/>
    <col min="8139" max="8139" width="14.85546875" style="3" bestFit="1" customWidth="1"/>
    <col min="8140" max="8142" width="9.28515625" style="3"/>
    <col min="8143" max="8143" width="41.7109375" style="3" customWidth="1"/>
    <col min="8144" max="8144" width="17.85546875" style="3" bestFit="1" customWidth="1"/>
    <col min="8145" max="8387" width="9.28515625" style="3"/>
    <col min="8388" max="8388" width="7.5703125" style="3" customWidth="1"/>
    <col min="8389" max="8389" width="22.28515625" style="3" customWidth="1"/>
    <col min="8390" max="8390" width="14.28515625" style="3" bestFit="1" customWidth="1"/>
    <col min="8391" max="8391" width="5.140625" style="3" customWidth="1"/>
    <col min="8392" max="8392" width="27.28515625" style="3" customWidth="1"/>
    <col min="8393" max="8393" width="13.7109375" style="3" customWidth="1"/>
    <col min="8394" max="8394" width="19.7109375" style="3" customWidth="1"/>
    <col min="8395" max="8395" width="14.85546875" style="3" bestFit="1" customWidth="1"/>
    <col min="8396" max="8398" width="9.28515625" style="3"/>
    <col min="8399" max="8399" width="41.7109375" style="3" customWidth="1"/>
    <col min="8400" max="8400" width="17.85546875" style="3" bestFit="1" customWidth="1"/>
    <col min="8401" max="8643" width="9.28515625" style="3"/>
    <col min="8644" max="8644" width="7.5703125" style="3" customWidth="1"/>
    <col min="8645" max="8645" width="22.28515625" style="3" customWidth="1"/>
    <col min="8646" max="8646" width="14.28515625" style="3" bestFit="1" customWidth="1"/>
    <col min="8647" max="8647" width="5.140625" style="3" customWidth="1"/>
    <col min="8648" max="8648" width="27.28515625" style="3" customWidth="1"/>
    <col min="8649" max="8649" width="13.7109375" style="3" customWidth="1"/>
    <col min="8650" max="8650" width="19.7109375" style="3" customWidth="1"/>
    <col min="8651" max="8651" width="14.85546875" style="3" bestFit="1" customWidth="1"/>
    <col min="8652" max="8654" width="9.28515625" style="3"/>
    <col min="8655" max="8655" width="41.7109375" style="3" customWidth="1"/>
    <col min="8656" max="8656" width="17.85546875" style="3" bestFit="1" customWidth="1"/>
    <col min="8657" max="8899" width="9.28515625" style="3"/>
    <col min="8900" max="8900" width="7.5703125" style="3" customWidth="1"/>
    <col min="8901" max="8901" width="22.28515625" style="3" customWidth="1"/>
    <col min="8902" max="8902" width="14.28515625" style="3" bestFit="1" customWidth="1"/>
    <col min="8903" max="8903" width="5.140625" style="3" customWidth="1"/>
    <col min="8904" max="8904" width="27.28515625" style="3" customWidth="1"/>
    <col min="8905" max="8905" width="13.7109375" style="3" customWidth="1"/>
    <col min="8906" max="8906" width="19.7109375" style="3" customWidth="1"/>
    <col min="8907" max="8907" width="14.85546875" style="3" bestFit="1" customWidth="1"/>
    <col min="8908" max="8910" width="9.28515625" style="3"/>
    <col min="8911" max="8911" width="41.7109375" style="3" customWidth="1"/>
    <col min="8912" max="8912" width="17.85546875" style="3" bestFit="1" customWidth="1"/>
    <col min="8913" max="9155" width="9.28515625" style="3"/>
    <col min="9156" max="9156" width="7.5703125" style="3" customWidth="1"/>
    <col min="9157" max="9157" width="22.28515625" style="3" customWidth="1"/>
    <col min="9158" max="9158" width="14.28515625" style="3" bestFit="1" customWidth="1"/>
    <col min="9159" max="9159" width="5.140625" style="3" customWidth="1"/>
    <col min="9160" max="9160" width="27.28515625" style="3" customWidth="1"/>
    <col min="9161" max="9161" width="13.7109375" style="3" customWidth="1"/>
    <col min="9162" max="9162" width="19.7109375" style="3" customWidth="1"/>
    <col min="9163" max="9163" width="14.85546875" style="3" bestFit="1" customWidth="1"/>
    <col min="9164" max="9166" width="9.28515625" style="3"/>
    <col min="9167" max="9167" width="41.7109375" style="3" customWidth="1"/>
    <col min="9168" max="9168" width="17.85546875" style="3" bestFit="1" customWidth="1"/>
    <col min="9169" max="9411" width="9.28515625" style="3"/>
    <col min="9412" max="9412" width="7.5703125" style="3" customWidth="1"/>
    <col min="9413" max="9413" width="22.28515625" style="3" customWidth="1"/>
    <col min="9414" max="9414" width="14.28515625" style="3" bestFit="1" customWidth="1"/>
    <col min="9415" max="9415" width="5.140625" style="3" customWidth="1"/>
    <col min="9416" max="9416" width="27.28515625" style="3" customWidth="1"/>
    <col min="9417" max="9417" width="13.7109375" style="3" customWidth="1"/>
    <col min="9418" max="9418" width="19.7109375" style="3" customWidth="1"/>
    <col min="9419" max="9419" width="14.85546875" style="3" bestFit="1" customWidth="1"/>
    <col min="9420" max="9422" width="9.28515625" style="3"/>
    <col min="9423" max="9423" width="41.7109375" style="3" customWidth="1"/>
    <col min="9424" max="9424" width="17.85546875" style="3" bestFit="1" customWidth="1"/>
    <col min="9425" max="9667" width="9.28515625" style="3"/>
    <col min="9668" max="9668" width="7.5703125" style="3" customWidth="1"/>
    <col min="9669" max="9669" width="22.28515625" style="3" customWidth="1"/>
    <col min="9670" max="9670" width="14.28515625" style="3" bestFit="1" customWidth="1"/>
    <col min="9671" max="9671" width="5.140625" style="3" customWidth="1"/>
    <col min="9672" max="9672" width="27.28515625" style="3" customWidth="1"/>
    <col min="9673" max="9673" width="13.7109375" style="3" customWidth="1"/>
    <col min="9674" max="9674" width="19.7109375" style="3" customWidth="1"/>
    <col min="9675" max="9675" width="14.85546875" style="3" bestFit="1" customWidth="1"/>
    <col min="9676" max="9678" width="9.28515625" style="3"/>
    <col min="9679" max="9679" width="41.7109375" style="3" customWidth="1"/>
    <col min="9680" max="9680" width="17.85546875" style="3" bestFit="1" customWidth="1"/>
    <col min="9681" max="9923" width="9.28515625" style="3"/>
    <col min="9924" max="9924" width="7.5703125" style="3" customWidth="1"/>
    <col min="9925" max="9925" width="22.28515625" style="3" customWidth="1"/>
    <col min="9926" max="9926" width="14.28515625" style="3" bestFit="1" customWidth="1"/>
    <col min="9927" max="9927" width="5.140625" style="3" customWidth="1"/>
    <col min="9928" max="9928" width="27.28515625" style="3" customWidth="1"/>
    <col min="9929" max="9929" width="13.7109375" style="3" customWidth="1"/>
    <col min="9930" max="9930" width="19.7109375" style="3" customWidth="1"/>
    <col min="9931" max="9931" width="14.85546875" style="3" bestFit="1" customWidth="1"/>
    <col min="9932" max="9934" width="9.28515625" style="3"/>
    <col min="9935" max="9935" width="41.7109375" style="3" customWidth="1"/>
    <col min="9936" max="9936" width="17.85546875" style="3" bestFit="1" customWidth="1"/>
    <col min="9937" max="10179" width="9.28515625" style="3"/>
    <col min="10180" max="10180" width="7.5703125" style="3" customWidth="1"/>
    <col min="10181" max="10181" width="22.28515625" style="3" customWidth="1"/>
    <col min="10182" max="10182" width="14.28515625" style="3" bestFit="1" customWidth="1"/>
    <col min="10183" max="10183" width="5.140625" style="3" customWidth="1"/>
    <col min="10184" max="10184" width="27.28515625" style="3" customWidth="1"/>
    <col min="10185" max="10185" width="13.7109375" style="3" customWidth="1"/>
    <col min="10186" max="10186" width="19.7109375" style="3" customWidth="1"/>
    <col min="10187" max="10187" width="14.85546875" style="3" bestFit="1" customWidth="1"/>
    <col min="10188" max="10190" width="9.28515625" style="3"/>
    <col min="10191" max="10191" width="41.7109375" style="3" customWidth="1"/>
    <col min="10192" max="10192" width="17.85546875" style="3" bestFit="1" customWidth="1"/>
    <col min="10193" max="10435" width="9.28515625" style="3"/>
    <col min="10436" max="10436" width="7.5703125" style="3" customWidth="1"/>
    <col min="10437" max="10437" width="22.28515625" style="3" customWidth="1"/>
    <col min="10438" max="10438" width="14.28515625" style="3" bestFit="1" customWidth="1"/>
    <col min="10439" max="10439" width="5.140625" style="3" customWidth="1"/>
    <col min="10440" max="10440" width="27.28515625" style="3" customWidth="1"/>
    <col min="10441" max="10441" width="13.7109375" style="3" customWidth="1"/>
    <col min="10442" max="10442" width="19.7109375" style="3" customWidth="1"/>
    <col min="10443" max="10443" width="14.85546875" style="3" bestFit="1" customWidth="1"/>
    <col min="10444" max="10446" width="9.28515625" style="3"/>
    <col min="10447" max="10447" width="41.7109375" style="3" customWidth="1"/>
    <col min="10448" max="10448" width="17.85546875" style="3" bestFit="1" customWidth="1"/>
    <col min="10449" max="10691" width="9.28515625" style="3"/>
    <col min="10692" max="10692" width="7.5703125" style="3" customWidth="1"/>
    <col min="10693" max="10693" width="22.28515625" style="3" customWidth="1"/>
    <col min="10694" max="10694" width="14.28515625" style="3" bestFit="1" customWidth="1"/>
    <col min="10695" max="10695" width="5.140625" style="3" customWidth="1"/>
    <col min="10696" max="10696" width="27.28515625" style="3" customWidth="1"/>
    <col min="10697" max="10697" width="13.7109375" style="3" customWidth="1"/>
    <col min="10698" max="10698" width="19.7109375" style="3" customWidth="1"/>
    <col min="10699" max="10699" width="14.85546875" style="3" bestFit="1" customWidth="1"/>
    <col min="10700" max="10702" width="9.28515625" style="3"/>
    <col min="10703" max="10703" width="41.7109375" style="3" customWidth="1"/>
    <col min="10704" max="10704" width="17.85546875" style="3" bestFit="1" customWidth="1"/>
    <col min="10705" max="10947" width="9.28515625" style="3"/>
    <col min="10948" max="10948" width="7.5703125" style="3" customWidth="1"/>
    <col min="10949" max="10949" width="22.28515625" style="3" customWidth="1"/>
    <col min="10950" max="10950" width="14.28515625" style="3" bestFit="1" customWidth="1"/>
    <col min="10951" max="10951" width="5.140625" style="3" customWidth="1"/>
    <col min="10952" max="10952" width="27.28515625" style="3" customWidth="1"/>
    <col min="10953" max="10953" width="13.7109375" style="3" customWidth="1"/>
    <col min="10954" max="10954" width="19.7109375" style="3" customWidth="1"/>
    <col min="10955" max="10955" width="14.85546875" style="3" bestFit="1" customWidth="1"/>
    <col min="10956" max="10958" width="9.28515625" style="3"/>
    <col min="10959" max="10959" width="41.7109375" style="3" customWidth="1"/>
    <col min="10960" max="10960" width="17.85546875" style="3" bestFit="1" customWidth="1"/>
    <col min="10961" max="11203" width="9.28515625" style="3"/>
    <col min="11204" max="11204" width="7.5703125" style="3" customWidth="1"/>
    <col min="11205" max="11205" width="22.28515625" style="3" customWidth="1"/>
    <col min="11206" max="11206" width="14.28515625" style="3" bestFit="1" customWidth="1"/>
    <col min="11207" max="11207" width="5.140625" style="3" customWidth="1"/>
    <col min="11208" max="11208" width="27.28515625" style="3" customWidth="1"/>
    <col min="11209" max="11209" width="13.7109375" style="3" customWidth="1"/>
    <col min="11210" max="11210" width="19.7109375" style="3" customWidth="1"/>
    <col min="11211" max="11211" width="14.85546875" style="3" bestFit="1" customWidth="1"/>
    <col min="11212" max="11214" width="9.28515625" style="3"/>
    <col min="11215" max="11215" width="41.7109375" style="3" customWidth="1"/>
    <col min="11216" max="11216" width="17.85546875" style="3" bestFit="1" customWidth="1"/>
    <col min="11217" max="11459" width="9.28515625" style="3"/>
    <col min="11460" max="11460" width="7.5703125" style="3" customWidth="1"/>
    <col min="11461" max="11461" width="22.28515625" style="3" customWidth="1"/>
    <col min="11462" max="11462" width="14.28515625" style="3" bestFit="1" customWidth="1"/>
    <col min="11463" max="11463" width="5.140625" style="3" customWidth="1"/>
    <col min="11464" max="11464" width="27.28515625" style="3" customWidth="1"/>
    <col min="11465" max="11465" width="13.7109375" style="3" customWidth="1"/>
    <col min="11466" max="11466" width="19.7109375" style="3" customWidth="1"/>
    <col min="11467" max="11467" width="14.85546875" style="3" bestFit="1" customWidth="1"/>
    <col min="11468" max="11470" width="9.28515625" style="3"/>
    <col min="11471" max="11471" width="41.7109375" style="3" customWidth="1"/>
    <col min="11472" max="11472" width="17.85546875" style="3" bestFit="1" customWidth="1"/>
    <col min="11473" max="11715" width="9.28515625" style="3"/>
    <col min="11716" max="11716" width="7.5703125" style="3" customWidth="1"/>
    <col min="11717" max="11717" width="22.28515625" style="3" customWidth="1"/>
    <col min="11718" max="11718" width="14.28515625" style="3" bestFit="1" customWidth="1"/>
    <col min="11719" max="11719" width="5.140625" style="3" customWidth="1"/>
    <col min="11720" max="11720" width="27.28515625" style="3" customWidth="1"/>
    <col min="11721" max="11721" width="13.7109375" style="3" customWidth="1"/>
    <col min="11722" max="11722" width="19.7109375" style="3" customWidth="1"/>
    <col min="11723" max="11723" width="14.85546875" style="3" bestFit="1" customWidth="1"/>
    <col min="11724" max="11726" width="9.28515625" style="3"/>
    <col min="11727" max="11727" width="41.7109375" style="3" customWidth="1"/>
    <col min="11728" max="11728" width="17.85546875" style="3" bestFit="1" customWidth="1"/>
    <col min="11729" max="11971" width="9.28515625" style="3"/>
    <col min="11972" max="11972" width="7.5703125" style="3" customWidth="1"/>
    <col min="11973" max="11973" width="22.28515625" style="3" customWidth="1"/>
    <col min="11974" max="11974" width="14.28515625" style="3" bestFit="1" customWidth="1"/>
    <col min="11975" max="11975" width="5.140625" style="3" customWidth="1"/>
    <col min="11976" max="11976" width="27.28515625" style="3" customWidth="1"/>
    <col min="11977" max="11977" width="13.7109375" style="3" customWidth="1"/>
    <col min="11978" max="11978" width="19.7109375" style="3" customWidth="1"/>
    <col min="11979" max="11979" width="14.85546875" style="3" bestFit="1" customWidth="1"/>
    <col min="11980" max="11982" width="9.28515625" style="3"/>
    <col min="11983" max="11983" width="41.7109375" style="3" customWidth="1"/>
    <col min="11984" max="11984" width="17.85546875" style="3" bestFit="1" customWidth="1"/>
    <col min="11985" max="12227" width="9.28515625" style="3"/>
    <col min="12228" max="12228" width="7.5703125" style="3" customWidth="1"/>
    <col min="12229" max="12229" width="22.28515625" style="3" customWidth="1"/>
    <col min="12230" max="12230" width="14.28515625" style="3" bestFit="1" customWidth="1"/>
    <col min="12231" max="12231" width="5.140625" style="3" customWidth="1"/>
    <col min="12232" max="12232" width="27.28515625" style="3" customWidth="1"/>
    <col min="12233" max="12233" width="13.7109375" style="3" customWidth="1"/>
    <col min="12234" max="12234" width="19.7109375" style="3" customWidth="1"/>
    <col min="12235" max="12235" width="14.85546875" style="3" bestFit="1" customWidth="1"/>
    <col min="12236" max="12238" width="9.28515625" style="3"/>
    <col min="12239" max="12239" width="41.7109375" style="3" customWidth="1"/>
    <col min="12240" max="12240" width="17.85546875" style="3" bestFit="1" customWidth="1"/>
    <col min="12241" max="12483" width="9.28515625" style="3"/>
    <col min="12484" max="12484" width="7.5703125" style="3" customWidth="1"/>
    <col min="12485" max="12485" width="22.28515625" style="3" customWidth="1"/>
    <col min="12486" max="12486" width="14.28515625" style="3" bestFit="1" customWidth="1"/>
    <col min="12487" max="12487" width="5.140625" style="3" customWidth="1"/>
    <col min="12488" max="12488" width="27.28515625" style="3" customWidth="1"/>
    <col min="12489" max="12489" width="13.7109375" style="3" customWidth="1"/>
    <col min="12490" max="12490" width="19.7109375" style="3" customWidth="1"/>
    <col min="12491" max="12491" width="14.85546875" style="3" bestFit="1" customWidth="1"/>
    <col min="12492" max="12494" width="9.28515625" style="3"/>
    <col min="12495" max="12495" width="41.7109375" style="3" customWidth="1"/>
    <col min="12496" max="12496" width="17.85546875" style="3" bestFit="1" customWidth="1"/>
    <col min="12497" max="12739" width="9.28515625" style="3"/>
    <col min="12740" max="12740" width="7.5703125" style="3" customWidth="1"/>
    <col min="12741" max="12741" width="22.28515625" style="3" customWidth="1"/>
    <col min="12742" max="12742" width="14.28515625" style="3" bestFit="1" customWidth="1"/>
    <col min="12743" max="12743" width="5.140625" style="3" customWidth="1"/>
    <col min="12744" max="12744" width="27.28515625" style="3" customWidth="1"/>
    <col min="12745" max="12745" width="13.7109375" style="3" customWidth="1"/>
    <col min="12746" max="12746" width="19.7109375" style="3" customWidth="1"/>
    <col min="12747" max="12747" width="14.85546875" style="3" bestFit="1" customWidth="1"/>
    <col min="12748" max="12750" width="9.28515625" style="3"/>
    <col min="12751" max="12751" width="41.7109375" style="3" customWidth="1"/>
    <col min="12752" max="12752" width="17.85546875" style="3" bestFit="1" customWidth="1"/>
    <col min="12753" max="12995" width="9.28515625" style="3"/>
    <col min="12996" max="12996" width="7.5703125" style="3" customWidth="1"/>
    <col min="12997" max="12997" width="22.28515625" style="3" customWidth="1"/>
    <col min="12998" max="12998" width="14.28515625" style="3" bestFit="1" customWidth="1"/>
    <col min="12999" max="12999" width="5.140625" style="3" customWidth="1"/>
    <col min="13000" max="13000" width="27.28515625" style="3" customWidth="1"/>
    <col min="13001" max="13001" width="13.7109375" style="3" customWidth="1"/>
    <col min="13002" max="13002" width="19.7109375" style="3" customWidth="1"/>
    <col min="13003" max="13003" width="14.85546875" style="3" bestFit="1" customWidth="1"/>
    <col min="13004" max="13006" width="9.28515625" style="3"/>
    <col min="13007" max="13007" width="41.7109375" style="3" customWidth="1"/>
    <col min="13008" max="13008" width="17.85546875" style="3" bestFit="1" customWidth="1"/>
    <col min="13009" max="13251" width="9.28515625" style="3"/>
    <col min="13252" max="13252" width="7.5703125" style="3" customWidth="1"/>
    <col min="13253" max="13253" width="22.28515625" style="3" customWidth="1"/>
    <col min="13254" max="13254" width="14.28515625" style="3" bestFit="1" customWidth="1"/>
    <col min="13255" max="13255" width="5.140625" style="3" customWidth="1"/>
    <col min="13256" max="13256" width="27.28515625" style="3" customWidth="1"/>
    <col min="13257" max="13257" width="13.7109375" style="3" customWidth="1"/>
    <col min="13258" max="13258" width="19.7109375" style="3" customWidth="1"/>
    <col min="13259" max="13259" width="14.85546875" style="3" bestFit="1" customWidth="1"/>
    <col min="13260" max="13262" width="9.28515625" style="3"/>
    <col min="13263" max="13263" width="41.7109375" style="3" customWidth="1"/>
    <col min="13264" max="13264" width="17.85546875" style="3" bestFit="1" customWidth="1"/>
    <col min="13265" max="13507" width="9.28515625" style="3"/>
    <col min="13508" max="13508" width="7.5703125" style="3" customWidth="1"/>
    <col min="13509" max="13509" width="22.28515625" style="3" customWidth="1"/>
    <col min="13510" max="13510" width="14.28515625" style="3" bestFit="1" customWidth="1"/>
    <col min="13511" max="13511" width="5.140625" style="3" customWidth="1"/>
    <col min="13512" max="13512" width="27.28515625" style="3" customWidth="1"/>
    <col min="13513" max="13513" width="13.7109375" style="3" customWidth="1"/>
    <col min="13514" max="13514" width="19.7109375" style="3" customWidth="1"/>
    <col min="13515" max="13515" width="14.85546875" style="3" bestFit="1" customWidth="1"/>
    <col min="13516" max="13518" width="9.28515625" style="3"/>
    <col min="13519" max="13519" width="41.7109375" style="3" customWidth="1"/>
    <col min="13520" max="13520" width="17.85546875" style="3" bestFit="1" customWidth="1"/>
    <col min="13521" max="13763" width="9.28515625" style="3"/>
    <col min="13764" max="13764" width="7.5703125" style="3" customWidth="1"/>
    <col min="13765" max="13765" width="22.28515625" style="3" customWidth="1"/>
    <col min="13766" max="13766" width="14.28515625" style="3" bestFit="1" customWidth="1"/>
    <col min="13767" max="13767" width="5.140625" style="3" customWidth="1"/>
    <col min="13768" max="13768" width="27.28515625" style="3" customWidth="1"/>
    <col min="13769" max="13769" width="13.7109375" style="3" customWidth="1"/>
    <col min="13770" max="13770" width="19.7109375" style="3" customWidth="1"/>
    <col min="13771" max="13771" width="14.85546875" style="3" bestFit="1" customWidth="1"/>
    <col min="13772" max="13774" width="9.28515625" style="3"/>
    <col min="13775" max="13775" width="41.7109375" style="3" customWidth="1"/>
    <col min="13776" max="13776" width="17.85546875" style="3" bestFit="1" customWidth="1"/>
    <col min="13777" max="14019" width="9.28515625" style="3"/>
    <col min="14020" max="14020" width="7.5703125" style="3" customWidth="1"/>
    <col min="14021" max="14021" width="22.28515625" style="3" customWidth="1"/>
    <col min="14022" max="14022" width="14.28515625" style="3" bestFit="1" customWidth="1"/>
    <col min="14023" max="14023" width="5.140625" style="3" customWidth="1"/>
    <col min="14024" max="14024" width="27.28515625" style="3" customWidth="1"/>
    <col min="14025" max="14025" width="13.7109375" style="3" customWidth="1"/>
    <col min="14026" max="14026" width="19.7109375" style="3" customWidth="1"/>
    <col min="14027" max="14027" width="14.85546875" style="3" bestFit="1" customWidth="1"/>
    <col min="14028" max="14030" width="9.28515625" style="3"/>
    <col min="14031" max="14031" width="41.7109375" style="3" customWidth="1"/>
    <col min="14032" max="14032" width="17.85546875" style="3" bestFit="1" customWidth="1"/>
    <col min="14033" max="14275" width="9.28515625" style="3"/>
    <col min="14276" max="14276" width="7.5703125" style="3" customWidth="1"/>
    <col min="14277" max="14277" width="22.28515625" style="3" customWidth="1"/>
    <col min="14278" max="14278" width="14.28515625" style="3" bestFit="1" customWidth="1"/>
    <col min="14279" max="14279" width="5.140625" style="3" customWidth="1"/>
    <col min="14280" max="14280" width="27.28515625" style="3" customWidth="1"/>
    <col min="14281" max="14281" width="13.7109375" style="3" customWidth="1"/>
    <col min="14282" max="14282" width="19.7109375" style="3" customWidth="1"/>
    <col min="14283" max="14283" width="14.85546875" style="3" bestFit="1" customWidth="1"/>
    <col min="14284" max="14286" width="9.28515625" style="3"/>
    <col min="14287" max="14287" width="41.7109375" style="3" customWidth="1"/>
    <col min="14288" max="14288" width="17.85546875" style="3" bestFit="1" customWidth="1"/>
    <col min="14289" max="14531" width="9.28515625" style="3"/>
    <col min="14532" max="14532" width="7.5703125" style="3" customWidth="1"/>
    <col min="14533" max="14533" width="22.28515625" style="3" customWidth="1"/>
    <col min="14534" max="14534" width="14.28515625" style="3" bestFit="1" customWidth="1"/>
    <col min="14535" max="14535" width="5.140625" style="3" customWidth="1"/>
    <col min="14536" max="14536" width="27.28515625" style="3" customWidth="1"/>
    <col min="14537" max="14537" width="13.7109375" style="3" customWidth="1"/>
    <col min="14538" max="14538" width="19.7109375" style="3" customWidth="1"/>
    <col min="14539" max="14539" width="14.85546875" style="3" bestFit="1" customWidth="1"/>
    <col min="14540" max="14542" width="9.28515625" style="3"/>
    <col min="14543" max="14543" width="41.7109375" style="3" customWidth="1"/>
    <col min="14544" max="14544" width="17.85546875" style="3" bestFit="1" customWidth="1"/>
    <col min="14545" max="14787" width="9.28515625" style="3"/>
    <col min="14788" max="14788" width="7.5703125" style="3" customWidth="1"/>
    <col min="14789" max="14789" width="22.28515625" style="3" customWidth="1"/>
    <col min="14790" max="14790" width="14.28515625" style="3" bestFit="1" customWidth="1"/>
    <col min="14791" max="14791" width="5.140625" style="3" customWidth="1"/>
    <col min="14792" max="14792" width="27.28515625" style="3" customWidth="1"/>
    <col min="14793" max="14793" width="13.7109375" style="3" customWidth="1"/>
    <col min="14794" max="14794" width="19.7109375" style="3" customWidth="1"/>
    <col min="14795" max="14795" width="14.85546875" style="3" bestFit="1" customWidth="1"/>
    <col min="14796" max="14798" width="9.28515625" style="3"/>
    <col min="14799" max="14799" width="41.7109375" style="3" customWidth="1"/>
    <col min="14800" max="14800" width="17.85546875" style="3" bestFit="1" customWidth="1"/>
    <col min="14801" max="15043" width="9.28515625" style="3"/>
    <col min="15044" max="15044" width="7.5703125" style="3" customWidth="1"/>
    <col min="15045" max="15045" width="22.28515625" style="3" customWidth="1"/>
    <col min="15046" max="15046" width="14.28515625" style="3" bestFit="1" customWidth="1"/>
    <col min="15047" max="15047" width="5.140625" style="3" customWidth="1"/>
    <col min="15048" max="15048" width="27.28515625" style="3" customWidth="1"/>
    <col min="15049" max="15049" width="13.7109375" style="3" customWidth="1"/>
    <col min="15050" max="15050" width="19.7109375" style="3" customWidth="1"/>
    <col min="15051" max="15051" width="14.85546875" style="3" bestFit="1" customWidth="1"/>
    <col min="15052" max="15054" width="9.28515625" style="3"/>
    <col min="15055" max="15055" width="41.7109375" style="3" customWidth="1"/>
    <col min="15056" max="15056" width="17.85546875" style="3" bestFit="1" customWidth="1"/>
    <col min="15057" max="15299" width="9.28515625" style="3"/>
    <col min="15300" max="15300" width="7.5703125" style="3" customWidth="1"/>
    <col min="15301" max="15301" width="22.28515625" style="3" customWidth="1"/>
    <col min="15302" max="15302" width="14.28515625" style="3" bestFit="1" customWidth="1"/>
    <col min="15303" max="15303" width="5.140625" style="3" customWidth="1"/>
    <col min="15304" max="15304" width="27.28515625" style="3" customWidth="1"/>
    <col min="15305" max="15305" width="13.7109375" style="3" customWidth="1"/>
    <col min="15306" max="15306" width="19.7109375" style="3" customWidth="1"/>
    <col min="15307" max="15307" width="14.85546875" style="3" bestFit="1" customWidth="1"/>
    <col min="15308" max="15310" width="9.28515625" style="3"/>
    <col min="15311" max="15311" width="41.7109375" style="3" customWidth="1"/>
    <col min="15312" max="15312" width="17.85546875" style="3" bestFit="1" customWidth="1"/>
    <col min="15313" max="15555" width="9.28515625" style="3"/>
    <col min="15556" max="15556" width="7.5703125" style="3" customWidth="1"/>
    <col min="15557" max="15557" width="22.28515625" style="3" customWidth="1"/>
    <col min="15558" max="15558" width="14.28515625" style="3" bestFit="1" customWidth="1"/>
    <col min="15559" max="15559" width="5.140625" style="3" customWidth="1"/>
    <col min="15560" max="15560" width="27.28515625" style="3" customWidth="1"/>
    <col min="15561" max="15561" width="13.7109375" style="3" customWidth="1"/>
    <col min="15562" max="15562" width="19.7109375" style="3" customWidth="1"/>
    <col min="15563" max="15563" width="14.85546875" style="3" bestFit="1" customWidth="1"/>
    <col min="15564" max="15566" width="9.28515625" style="3"/>
    <col min="15567" max="15567" width="41.7109375" style="3" customWidth="1"/>
    <col min="15568" max="15568" width="17.85546875" style="3" bestFit="1" customWidth="1"/>
    <col min="15569" max="15811" width="9.28515625" style="3"/>
    <col min="15812" max="15812" width="7.5703125" style="3" customWidth="1"/>
    <col min="15813" max="15813" width="22.28515625" style="3" customWidth="1"/>
    <col min="15814" max="15814" width="14.28515625" style="3" bestFit="1" customWidth="1"/>
    <col min="15815" max="15815" width="5.140625" style="3" customWidth="1"/>
    <col min="15816" max="15816" width="27.28515625" style="3" customWidth="1"/>
    <col min="15817" max="15817" width="13.7109375" style="3" customWidth="1"/>
    <col min="15818" max="15818" width="19.7109375" style="3" customWidth="1"/>
    <col min="15819" max="15819" width="14.85546875" style="3" bestFit="1" customWidth="1"/>
    <col min="15820" max="15822" width="9.28515625" style="3"/>
    <col min="15823" max="15823" width="41.7109375" style="3" customWidth="1"/>
    <col min="15824" max="15824" width="17.85546875" style="3" bestFit="1" customWidth="1"/>
    <col min="15825" max="16067" width="9.28515625" style="3"/>
    <col min="16068" max="16068" width="7.5703125" style="3" customWidth="1"/>
    <col min="16069" max="16069" width="22.28515625" style="3" customWidth="1"/>
    <col min="16070" max="16070" width="14.28515625" style="3" bestFit="1" customWidth="1"/>
    <col min="16071" max="16071" width="5.140625" style="3" customWidth="1"/>
    <col min="16072" max="16072" width="27.28515625" style="3" customWidth="1"/>
    <col min="16073" max="16073" width="13.7109375" style="3" customWidth="1"/>
    <col min="16074" max="16074" width="19.7109375" style="3" customWidth="1"/>
    <col min="16075" max="16075" width="14.85546875" style="3" bestFit="1" customWidth="1"/>
    <col min="16076" max="16078" width="9.28515625" style="3"/>
    <col min="16079" max="16079" width="41.7109375" style="3" customWidth="1"/>
    <col min="16080" max="16080" width="17.85546875" style="3" bestFit="1" customWidth="1"/>
    <col min="16081" max="16384" width="9.28515625" style="3"/>
  </cols>
  <sheetData>
    <row r="1" spans="1:17" ht="4.5" customHeight="1" x14ac:dyDescent="0.2"/>
    <row r="2" spans="1:17" s="42" customFormat="1" ht="26.25" customHeight="1" thickBot="1" x14ac:dyDescent="0.25">
      <c r="G2" s="281" t="s">
        <v>617</v>
      </c>
      <c r="H2" s="281"/>
      <c r="I2" s="281"/>
      <c r="J2" s="281"/>
      <c r="K2" s="81" t="s">
        <v>0</v>
      </c>
      <c r="L2" s="281" t="s">
        <v>620</v>
      </c>
      <c r="M2" s="281"/>
      <c r="N2" s="272" t="s">
        <v>635</v>
      </c>
      <c r="O2" s="272"/>
      <c r="P2" s="272" t="s">
        <v>636</v>
      </c>
      <c r="Q2" s="272"/>
    </row>
    <row r="3" spans="1:17" ht="27.75" customHeight="1" x14ac:dyDescent="0.2">
      <c r="A3" s="273" t="s">
        <v>590</v>
      </c>
      <c r="B3" s="260"/>
      <c r="C3" s="260"/>
      <c r="D3" s="274"/>
      <c r="E3" s="262"/>
      <c r="F3" s="275" t="s">
        <v>599</v>
      </c>
      <c r="G3" s="282" t="s">
        <v>603</v>
      </c>
      <c r="H3" s="277" t="s">
        <v>600</v>
      </c>
      <c r="I3" s="277" t="s">
        <v>618</v>
      </c>
      <c r="J3" s="277" t="s">
        <v>619</v>
      </c>
      <c r="K3" s="279" t="s">
        <v>651</v>
      </c>
      <c r="L3" s="277" t="s">
        <v>601</v>
      </c>
      <c r="M3" s="277" t="s">
        <v>606</v>
      </c>
      <c r="N3" s="277" t="s">
        <v>626</v>
      </c>
      <c r="O3" s="277" t="s">
        <v>602</v>
      </c>
      <c r="P3" s="279" t="s">
        <v>621</v>
      </c>
      <c r="Q3" s="279" t="s">
        <v>621</v>
      </c>
    </row>
    <row r="4" spans="1:17" s="9" customFormat="1" ht="45.75" customHeight="1" thickBot="1" x14ac:dyDescent="0.3">
      <c r="A4" s="38" t="s">
        <v>589</v>
      </c>
      <c r="B4" s="51" t="s">
        <v>604</v>
      </c>
      <c r="C4" s="51" t="s">
        <v>605</v>
      </c>
      <c r="D4" s="52" t="s">
        <v>586</v>
      </c>
      <c r="E4" s="53" t="s">
        <v>585</v>
      </c>
      <c r="F4" s="276"/>
      <c r="G4" s="283"/>
      <c r="H4" s="278"/>
      <c r="I4" s="278"/>
      <c r="J4" s="278"/>
      <c r="K4" s="280"/>
      <c r="L4" s="278"/>
      <c r="M4" s="278"/>
      <c r="N4" s="278"/>
      <c r="O4" s="278"/>
      <c r="P4" s="280"/>
      <c r="Q4" s="280"/>
    </row>
    <row r="5" spans="1:17" s="9" customFormat="1" ht="12.75" customHeight="1" thickBot="1" x14ac:dyDescent="0.3">
      <c r="A5" s="27" t="s">
        <v>582</v>
      </c>
      <c r="B5" s="26">
        <v>551963</v>
      </c>
      <c r="C5" s="26">
        <v>110639</v>
      </c>
      <c r="D5" s="25">
        <v>0.20044640673378469</v>
      </c>
      <c r="E5" s="25" t="s">
        <v>196</v>
      </c>
      <c r="F5" s="55" t="e">
        <f>IF(#REF!=0,"Amarela",IF(#REF!=1,"Laranja",IF(#REF!=2,"Vermelha",IF(#REF!=3,"Preta","Sem Informação"))))</f>
        <v>#REF!</v>
      </c>
      <c r="G5" s="55" t="e">
        <f>IF(#REF!=0,"Amarela",IF(#REF!=1,"Laranja",IF(#REF!=2,"Vermelha",IF(#REF!=3,"Preta","Não Calculado"))))</f>
        <v>#REF!</v>
      </c>
      <c r="H5" s="55" t="e">
        <f>IF(#REF!=0,"Amarela",IF(#REF!=1,"Laranja",IF(#REF!=2,"Vermelha",IF(#REF!=3,"Preta","Não Calculado"))))</f>
        <v>#REF!</v>
      </c>
      <c r="I5" s="55" t="e">
        <f>IF(#REF!=0,"Amarela",IF(#REF!=1,"Laranja",IF(#REF!=2,"Vermelha",IF(#REF!=3,"Preta","Não Calculado"))))</f>
        <v>#REF!</v>
      </c>
      <c r="J5" s="55" t="e">
        <f>IF(#REF!=0,"Amarela",IF(#REF!=1,"Laranja",IF(#REF!=2,"Vermelha",IF(#REF!=3,"Preta","Não Calculado"))))</f>
        <v>#REF!</v>
      </c>
      <c r="K5" s="55" t="e">
        <f>IF(#REF!=0,"Amarela",IF(#REF!=1,"Laranja",IF(#REF!=2,"Vermelha",IF(#REF!=3,"Preta","Não Calculado"))))</f>
        <v>#REF!</v>
      </c>
      <c r="L5" s="55" t="e">
        <f>IF(#REF!=0,"Amarela",IF(#REF!=1,"Laranja",IF(#REF!=2,"Vermelha",IF(#REF!=3,"Preta","Não Calculado"))))</f>
        <v>#REF!</v>
      </c>
      <c r="M5" s="55" t="e">
        <f>IF(#REF!=0,"Amarela",IF(#REF!=1,"Laranja",IF(#REF!=2,"Vermelha",IF(#REF!=3,"Preta","Não Calculado"))))</f>
        <v>#REF!</v>
      </c>
      <c r="N5" s="55" t="e">
        <f>IF(#REF!=0,"Amarela",IF(#REF!=1,"Laranja",IF(#REF!=2,"Vermelha",IF(#REF!=3,"Preta","Não Calculado"))))</f>
        <v>#REF!</v>
      </c>
      <c r="O5" s="55" t="e">
        <f>IF(#REF!=0,"Amarela",IF(#REF!=1,"Laranja",IF(#REF!=2,"Vermelha",IF(#REF!=3,"Preta","Não Calculado"))))</f>
        <v>#REF!</v>
      </c>
      <c r="P5" s="55" t="e">
        <f>IF(#REF!=0,"Amarela",IF(#REF!=1,"Laranja",IF(#REF!=2,"Vermelha",IF(#REF!=3,"Preta","Não Calculado"))))</f>
        <v>#REF!</v>
      </c>
      <c r="Q5" s="55" t="e">
        <f>IF(#REF!=0,"Amarela",IF(#REF!=1,"Laranja",IF(#REF!=2,"Vermelha",IF(#REF!=3,"Preta","Não Calculado"))))</f>
        <v>#REF!</v>
      </c>
    </row>
    <row r="6" spans="1:17" s="8" customFormat="1" ht="12.75" customHeight="1" thickBot="1" x14ac:dyDescent="0.3">
      <c r="A6" s="27" t="s">
        <v>580</v>
      </c>
      <c r="B6" s="26">
        <v>450547</v>
      </c>
      <c r="C6" s="26">
        <v>80731</v>
      </c>
      <c r="D6" s="25">
        <v>0.17918441361278623</v>
      </c>
      <c r="E6" s="25" t="s">
        <v>64</v>
      </c>
      <c r="F6" s="55" t="e">
        <f>IF(#REF!=0,"Amarela",IF(#REF!=1,"Laranja",IF(#REF!=2,"Vermelha",IF(#REF!=3,"Preta","Sem Informação"))))</f>
        <v>#REF!</v>
      </c>
      <c r="G6" s="55" t="e">
        <f>IF(#REF!=0,"Amarela",IF(#REF!=1,"Laranja",IF(#REF!=2,"Vermelha",IF(#REF!=3,"Preta","Não Calculado"))))</f>
        <v>#REF!</v>
      </c>
      <c r="H6" s="55" t="e">
        <f>IF(#REF!=0,"Amarela",IF(#REF!=1,"Laranja",IF(#REF!=2,"Vermelha",IF(#REF!=3,"Preta","Não Calculado"))))</f>
        <v>#REF!</v>
      </c>
      <c r="I6" s="55" t="e">
        <f>IF(#REF!=0,"Amarela",IF(#REF!=1,"Laranja",IF(#REF!=2,"Vermelha",IF(#REF!=3,"Preta","Não Calculado"))))</f>
        <v>#REF!</v>
      </c>
      <c r="J6" s="55" t="e">
        <f>IF(#REF!=0,"Amarela",IF(#REF!=1,"Laranja",IF(#REF!=2,"Vermelha",IF(#REF!=3,"Preta","Não Calculado"))))</f>
        <v>#REF!</v>
      </c>
      <c r="K6" s="55" t="e">
        <f>IF(#REF!=0,"Amarela",IF(#REF!=1,"Laranja",IF(#REF!=2,"Vermelha",IF(#REF!=3,"Preta","Não Calculado"))))</f>
        <v>#REF!</v>
      </c>
      <c r="L6" s="55" t="e">
        <f>IF(#REF!=0,"Amarela",IF(#REF!=1,"Laranja",IF(#REF!=2,"Vermelha",IF(#REF!=3,"Preta","Não Calculado"))))</f>
        <v>#REF!</v>
      </c>
      <c r="M6" s="55" t="e">
        <f>IF(#REF!=0,"Amarela",IF(#REF!=1,"Laranja",IF(#REF!=2,"Vermelha",IF(#REF!=3,"Preta","Não Calculado"))))</f>
        <v>#REF!</v>
      </c>
      <c r="N6" s="55" t="e">
        <f>IF(#REF!=0,"Amarela",IF(#REF!=1,"Laranja",IF(#REF!=2,"Vermelha",IF(#REF!=3,"Preta","Não Calculado"))))</f>
        <v>#REF!</v>
      </c>
      <c r="O6" s="55" t="e">
        <f>IF(#REF!=0,"Amarela",IF(#REF!=1,"Laranja",IF(#REF!=2,"Vermelha",IF(#REF!=3,"Preta","Não Calculado"))))</f>
        <v>#REF!</v>
      </c>
      <c r="P6" s="55" t="e">
        <f>IF(#REF!=0,"Amarela",IF(#REF!=1,"Laranja",IF(#REF!=2,"Vermelha",IF(#REF!=3,"Preta","Não Calculado"))))</f>
        <v>#REF!</v>
      </c>
      <c r="Q6" s="55" t="e">
        <f>IF(#REF!=0,"Amarela",IF(#REF!=1,"Laranja",IF(#REF!=2,"Vermelha",IF(#REF!=3,"Preta","Não Calculado"))))</f>
        <v>#REF!</v>
      </c>
    </row>
    <row r="7" spans="1:17" s="8" customFormat="1" ht="12.75" customHeight="1" thickBot="1" x14ac:dyDescent="0.3">
      <c r="A7" s="27" t="s">
        <v>577</v>
      </c>
      <c r="B7" s="26">
        <v>397769</v>
      </c>
      <c r="C7" s="26">
        <v>74380</v>
      </c>
      <c r="D7" s="25">
        <v>0.1869929531964532</v>
      </c>
      <c r="E7" s="25" t="s">
        <v>483</v>
      </c>
      <c r="F7" s="55" t="e">
        <f>IF(#REF!=0,"Amarela",IF(#REF!=1,"Laranja",IF(#REF!=2,"Vermelha",IF(#REF!=3,"Preta","Sem Informação"))))</f>
        <v>#REF!</v>
      </c>
      <c r="G7" s="55" t="e">
        <f>IF(#REF!=0,"Amarela",IF(#REF!=1,"Laranja",IF(#REF!=2,"Vermelha",IF(#REF!=3,"Preta","Não Calculado"))))</f>
        <v>#REF!</v>
      </c>
      <c r="H7" s="55" t="e">
        <f>IF(#REF!=0,"Amarela",IF(#REF!=1,"Laranja",IF(#REF!=2,"Vermelha",IF(#REF!=3,"Preta","Não Calculado"))))</f>
        <v>#REF!</v>
      </c>
      <c r="I7" s="55" t="e">
        <f>IF(#REF!=0,"Amarela",IF(#REF!=1,"Laranja",IF(#REF!=2,"Vermelha",IF(#REF!=3,"Preta","Não Calculado"))))</f>
        <v>#REF!</v>
      </c>
      <c r="J7" s="55" t="e">
        <f>IF(#REF!=0,"Amarela",IF(#REF!=1,"Laranja",IF(#REF!=2,"Vermelha",IF(#REF!=3,"Preta","Não Calculado"))))</f>
        <v>#REF!</v>
      </c>
      <c r="K7" s="55" t="e">
        <f>IF(#REF!=0,"Amarela",IF(#REF!=1,"Laranja",IF(#REF!=2,"Vermelha",IF(#REF!=3,"Preta","Não Calculado"))))</f>
        <v>#REF!</v>
      </c>
      <c r="L7" s="55" t="e">
        <f>IF(#REF!=0,"Amarela",IF(#REF!=1,"Laranja",IF(#REF!=2,"Vermelha",IF(#REF!=3,"Preta","Não Calculado"))))</f>
        <v>#REF!</v>
      </c>
      <c r="M7" s="55" t="e">
        <f>IF(#REF!=0,"Amarela",IF(#REF!=1,"Laranja",IF(#REF!=2,"Vermelha",IF(#REF!=3,"Preta","Não Calculado"))))</f>
        <v>#REF!</v>
      </c>
      <c r="N7" s="55" t="e">
        <f>IF(#REF!=0,"Amarela",IF(#REF!=1,"Laranja",IF(#REF!=2,"Vermelha",IF(#REF!=3,"Preta","Não Calculado"))))</f>
        <v>#REF!</v>
      </c>
      <c r="O7" s="55" t="e">
        <f>IF(#REF!=0,"Amarela",IF(#REF!=1,"Laranja",IF(#REF!=2,"Vermelha",IF(#REF!=3,"Preta","Não Calculado"))))</f>
        <v>#REF!</v>
      </c>
      <c r="P7" s="55" t="e">
        <f>IF(#REF!=0,"Amarela",IF(#REF!=1,"Laranja",IF(#REF!=2,"Vermelha",IF(#REF!=3,"Preta","Não Calculado"))))</f>
        <v>#REF!</v>
      </c>
      <c r="Q7" s="55" t="e">
        <f>IF(#REF!=0,"Amarela",IF(#REF!=1,"Laranja",IF(#REF!=2,"Vermelha",IF(#REF!=3,"Preta","Não Calculado"))))</f>
        <v>#REF!</v>
      </c>
    </row>
    <row r="8" spans="1:17" s="8" customFormat="1" ht="12.75" customHeight="1" thickBot="1" x14ac:dyDescent="0.3">
      <c r="A8" s="27" t="s">
        <v>575</v>
      </c>
      <c r="B8" s="26">
        <v>228092</v>
      </c>
      <c r="C8" s="26">
        <v>32841</v>
      </c>
      <c r="D8" s="25">
        <v>0.14398137593602581</v>
      </c>
      <c r="E8" s="25" t="s">
        <v>112</v>
      </c>
      <c r="F8" s="55" t="e">
        <f>IF(#REF!=0,"Amarela",IF(#REF!=1,"Laranja",IF(#REF!=2,"Vermelha",IF(#REF!=3,"Preta","Sem Informação"))))</f>
        <v>#REF!</v>
      </c>
      <c r="G8" s="55" t="e">
        <f>IF(#REF!=0,"Amarela",IF(#REF!=1,"Laranja",IF(#REF!=2,"Vermelha",IF(#REF!=3,"Preta","Não Calculado"))))</f>
        <v>#REF!</v>
      </c>
      <c r="H8" s="55" t="e">
        <f>IF(#REF!=0,"Amarela",IF(#REF!=1,"Laranja",IF(#REF!=2,"Vermelha",IF(#REF!=3,"Preta","Não Calculado"))))</f>
        <v>#REF!</v>
      </c>
      <c r="I8" s="55" t="e">
        <f>IF(#REF!=0,"Amarela",IF(#REF!=1,"Laranja",IF(#REF!=2,"Vermelha",IF(#REF!=3,"Preta","Não Calculado"))))</f>
        <v>#REF!</v>
      </c>
      <c r="J8" s="55" t="e">
        <f>IF(#REF!=0,"Amarela",IF(#REF!=1,"Laranja",IF(#REF!=2,"Vermelha",IF(#REF!=3,"Preta","Não Calculado"))))</f>
        <v>#REF!</v>
      </c>
      <c r="K8" s="55" t="e">
        <f>IF(#REF!=0,"Amarela",IF(#REF!=1,"Laranja",IF(#REF!=2,"Vermelha",IF(#REF!=3,"Preta","Não Calculado"))))</f>
        <v>#REF!</v>
      </c>
      <c r="L8" s="55" t="e">
        <f>IF(#REF!=0,"Amarela",IF(#REF!=1,"Laranja",IF(#REF!=2,"Vermelha",IF(#REF!=3,"Preta","Não Calculado"))))</f>
        <v>#REF!</v>
      </c>
      <c r="M8" s="55" t="e">
        <f>IF(#REF!=0,"Amarela",IF(#REF!=1,"Laranja",IF(#REF!=2,"Vermelha",IF(#REF!=3,"Preta","Não Calculado"))))</f>
        <v>#REF!</v>
      </c>
      <c r="N8" s="55" t="e">
        <f>IF(#REF!=0,"Amarela",IF(#REF!=1,"Laranja",IF(#REF!=2,"Vermelha",IF(#REF!=3,"Preta","Não Calculado"))))</f>
        <v>#REF!</v>
      </c>
      <c r="O8" s="55" t="e">
        <f>IF(#REF!=0,"Amarela",IF(#REF!=1,"Laranja",IF(#REF!=2,"Vermelha",IF(#REF!=3,"Preta","Não Calculado"))))</f>
        <v>#REF!</v>
      </c>
      <c r="P8" s="55" t="e">
        <f>IF(#REF!=0,"Amarela",IF(#REF!=1,"Laranja",IF(#REF!=2,"Vermelha",IF(#REF!=3,"Preta","Não Calculado"))))</f>
        <v>#REF!</v>
      </c>
      <c r="Q8" s="55" t="e">
        <f>IF(#REF!=0,"Amarela",IF(#REF!=1,"Laranja",IF(#REF!=2,"Vermelha",IF(#REF!=3,"Preta","Não Calculado"))))</f>
        <v>#REF!</v>
      </c>
    </row>
    <row r="9" spans="1:17" s="8" customFormat="1" ht="12.75" customHeight="1" thickBot="1" x14ac:dyDescent="0.3">
      <c r="A9" s="27" t="s">
        <v>573</v>
      </c>
      <c r="B9" s="26">
        <v>819402</v>
      </c>
      <c r="C9" s="26">
        <v>114921</v>
      </c>
      <c r="D9" s="25">
        <v>0.14024984073751345</v>
      </c>
      <c r="E9" s="25" t="s">
        <v>276</v>
      </c>
      <c r="F9" s="55" t="e">
        <f>IF(#REF!=0,"Amarela",IF(#REF!=1,"Laranja",IF(#REF!=2,"Vermelha",IF(#REF!=3,"Preta","Sem Informação"))))</f>
        <v>#REF!</v>
      </c>
      <c r="G9" s="55" t="e">
        <f>IF(#REF!=0,"Amarela",IF(#REF!=1,"Laranja",IF(#REF!=2,"Vermelha",IF(#REF!=3,"Preta","Não Calculado"))))</f>
        <v>#REF!</v>
      </c>
      <c r="H9" s="55" t="e">
        <f>IF(#REF!=0,"Amarela",IF(#REF!=1,"Laranja",IF(#REF!=2,"Vermelha",IF(#REF!=3,"Preta","Não Calculado"))))</f>
        <v>#REF!</v>
      </c>
      <c r="I9" s="55" t="e">
        <f>IF(#REF!=0,"Amarela",IF(#REF!=1,"Laranja",IF(#REF!=2,"Vermelha",IF(#REF!=3,"Preta","Não Calculado"))))</f>
        <v>#REF!</v>
      </c>
      <c r="J9" s="55" t="e">
        <f>IF(#REF!=0,"Amarela",IF(#REF!=1,"Laranja",IF(#REF!=2,"Vermelha",IF(#REF!=3,"Preta","Não Calculado"))))</f>
        <v>#REF!</v>
      </c>
      <c r="K9" s="55" t="e">
        <f>IF(#REF!=0,"Amarela",IF(#REF!=1,"Laranja",IF(#REF!=2,"Vermelha",IF(#REF!=3,"Preta","Não Calculado"))))</f>
        <v>#REF!</v>
      </c>
      <c r="L9" s="55" t="e">
        <f>IF(#REF!=0,"Amarela",IF(#REF!=1,"Laranja",IF(#REF!=2,"Vermelha",IF(#REF!=3,"Preta","Não Calculado"))))</f>
        <v>#REF!</v>
      </c>
      <c r="M9" s="55" t="e">
        <f>IF(#REF!=0,"Amarela",IF(#REF!=1,"Laranja",IF(#REF!=2,"Vermelha",IF(#REF!=3,"Preta","Não Calculado"))))</f>
        <v>#REF!</v>
      </c>
      <c r="N9" s="55" t="e">
        <f>IF(#REF!=0,"Amarela",IF(#REF!=1,"Laranja",IF(#REF!=2,"Vermelha",IF(#REF!=3,"Preta","Não Calculado"))))</f>
        <v>#REF!</v>
      </c>
      <c r="O9" s="55" t="e">
        <f>IF(#REF!=0,"Amarela",IF(#REF!=1,"Laranja",IF(#REF!=2,"Vermelha",IF(#REF!=3,"Preta","Não Calculado"))))</f>
        <v>#REF!</v>
      </c>
      <c r="P9" s="55" t="e">
        <f>IF(#REF!=0,"Amarela",IF(#REF!=1,"Laranja",IF(#REF!=2,"Vermelha",IF(#REF!=3,"Preta","Não Calculado"))))</f>
        <v>#REF!</v>
      </c>
      <c r="Q9" s="55" t="e">
        <f>IF(#REF!=0,"Amarela",IF(#REF!=1,"Laranja",IF(#REF!=2,"Vermelha",IF(#REF!=3,"Preta","Não Calculado"))))</f>
        <v>#REF!</v>
      </c>
    </row>
    <row r="10" spans="1:17" s="8" customFormat="1" ht="12.75" customHeight="1" thickBot="1" x14ac:dyDescent="0.3">
      <c r="A10" s="27" t="s">
        <v>571</v>
      </c>
      <c r="B10" s="26">
        <v>792767</v>
      </c>
      <c r="C10" s="26">
        <v>120437</v>
      </c>
      <c r="D10" s="25">
        <v>0.15191979484514365</v>
      </c>
      <c r="E10" s="25" t="s">
        <v>486</v>
      </c>
      <c r="F10" s="55" t="e">
        <f>IF(#REF!=0,"Amarela",IF(#REF!=1,"Laranja",IF(#REF!=2,"Vermelha",IF(#REF!=3,"Preta","Sem Informação"))))</f>
        <v>#REF!</v>
      </c>
      <c r="G10" s="55" t="e">
        <f>IF(#REF!=0,"Amarela",IF(#REF!=1,"Laranja",IF(#REF!=2,"Vermelha",IF(#REF!=3,"Preta","Não Calculado"))))</f>
        <v>#REF!</v>
      </c>
      <c r="H10" s="55" t="e">
        <f>IF(#REF!=0,"Amarela",IF(#REF!=1,"Laranja",IF(#REF!=2,"Vermelha",IF(#REF!=3,"Preta","Não Calculado"))))</f>
        <v>#REF!</v>
      </c>
      <c r="I10" s="55" t="e">
        <f>IF(#REF!=0,"Amarela",IF(#REF!=1,"Laranja",IF(#REF!=2,"Vermelha",IF(#REF!=3,"Preta","Não Calculado"))))</f>
        <v>#REF!</v>
      </c>
      <c r="J10" s="55" t="e">
        <f>IF(#REF!=0,"Amarela",IF(#REF!=1,"Laranja",IF(#REF!=2,"Vermelha",IF(#REF!=3,"Preta","Não Calculado"))))</f>
        <v>#REF!</v>
      </c>
      <c r="K10" s="55" t="e">
        <f>IF(#REF!=0,"Amarela",IF(#REF!=1,"Laranja",IF(#REF!=2,"Vermelha",IF(#REF!=3,"Preta","Não Calculado"))))</f>
        <v>#REF!</v>
      </c>
      <c r="L10" s="55" t="e">
        <f>IF(#REF!=0,"Amarela",IF(#REF!=1,"Laranja",IF(#REF!=2,"Vermelha",IF(#REF!=3,"Preta","Não Calculado"))))</f>
        <v>#REF!</v>
      </c>
      <c r="M10" s="55" t="e">
        <f>IF(#REF!=0,"Amarela",IF(#REF!=1,"Laranja",IF(#REF!=2,"Vermelha",IF(#REF!=3,"Preta","Não Calculado"))))</f>
        <v>#REF!</v>
      </c>
      <c r="N10" s="55" t="e">
        <f>IF(#REF!=0,"Amarela",IF(#REF!=1,"Laranja",IF(#REF!=2,"Vermelha",IF(#REF!=3,"Preta","Não Calculado"))))</f>
        <v>#REF!</v>
      </c>
      <c r="O10" s="55" t="e">
        <f>IF(#REF!=0,"Amarela",IF(#REF!=1,"Laranja",IF(#REF!=2,"Vermelha",IF(#REF!=3,"Preta","Não Calculado"))))</f>
        <v>#REF!</v>
      </c>
      <c r="P10" s="55" t="e">
        <f>IF(#REF!=0,"Amarela",IF(#REF!=1,"Laranja",IF(#REF!=2,"Vermelha",IF(#REF!=3,"Preta","Não Calculado"))))</f>
        <v>#REF!</v>
      </c>
      <c r="Q10" s="55" t="e">
        <f>IF(#REF!=0,"Amarela",IF(#REF!=1,"Laranja",IF(#REF!=2,"Vermelha",IF(#REF!=3,"Preta","Não Calculado"))))</f>
        <v>#REF!</v>
      </c>
    </row>
    <row r="11" spans="1:17" s="8" customFormat="1" ht="12.75" customHeight="1" thickBot="1" x14ac:dyDescent="0.3">
      <c r="A11" s="27" t="s">
        <v>568</v>
      </c>
      <c r="B11" s="26">
        <v>2745593</v>
      </c>
      <c r="C11" s="26">
        <v>471939</v>
      </c>
      <c r="D11" s="25">
        <v>0.17188964278390861</v>
      </c>
      <c r="E11" s="25" t="s">
        <v>236</v>
      </c>
      <c r="F11" s="55" t="e">
        <f>IF(#REF!=0,"Amarela",IF(#REF!=1,"Laranja",IF(#REF!=2,"Vermelha",IF(#REF!=3,"Preta","Sem Informação"))))</f>
        <v>#REF!</v>
      </c>
      <c r="G11" s="55" t="e">
        <f>IF(#REF!=0,"Amarela",IF(#REF!=1,"Laranja",IF(#REF!=2,"Vermelha",IF(#REF!=3,"Preta","Não Calculado"))))</f>
        <v>#REF!</v>
      </c>
      <c r="H11" s="55" t="e">
        <f>IF(#REF!=0,"Amarela",IF(#REF!=1,"Laranja",IF(#REF!=2,"Vermelha",IF(#REF!=3,"Preta","Não Calculado"))))</f>
        <v>#REF!</v>
      </c>
      <c r="I11" s="55" t="e">
        <f>IF(#REF!=0,"Amarela",IF(#REF!=1,"Laranja",IF(#REF!=2,"Vermelha",IF(#REF!=3,"Preta","Não Calculado"))))</f>
        <v>#REF!</v>
      </c>
      <c r="J11" s="55" t="e">
        <f>IF(#REF!=0,"Amarela",IF(#REF!=1,"Laranja",IF(#REF!=2,"Vermelha",IF(#REF!=3,"Preta","Não Calculado"))))</f>
        <v>#REF!</v>
      </c>
      <c r="K11" s="55" t="e">
        <f>IF(#REF!=0,"Amarela",IF(#REF!=1,"Laranja",IF(#REF!=2,"Vermelha",IF(#REF!=3,"Preta","Não Calculado"))))</f>
        <v>#REF!</v>
      </c>
      <c r="L11" s="55" t="e">
        <f>IF(#REF!=0,"Amarela",IF(#REF!=1,"Laranja",IF(#REF!=2,"Vermelha",IF(#REF!=3,"Preta","Não Calculado"))))</f>
        <v>#REF!</v>
      </c>
      <c r="M11" s="55" t="e">
        <f>IF(#REF!=0,"Amarela",IF(#REF!=1,"Laranja",IF(#REF!=2,"Vermelha",IF(#REF!=3,"Preta","Não Calculado"))))</f>
        <v>#REF!</v>
      </c>
      <c r="N11" s="55" t="e">
        <f>IF(#REF!=0,"Amarela",IF(#REF!=1,"Laranja",IF(#REF!=2,"Vermelha",IF(#REF!=3,"Preta","Não Calculado"))))</f>
        <v>#REF!</v>
      </c>
      <c r="O11" s="55" t="e">
        <f>IF(#REF!=0,"Amarela",IF(#REF!=1,"Laranja",IF(#REF!=2,"Vermelha",IF(#REF!=3,"Preta","Não Calculado"))))</f>
        <v>#REF!</v>
      </c>
      <c r="P11" s="55" t="e">
        <f>IF(#REF!=0,"Amarela",IF(#REF!=1,"Laranja",IF(#REF!=2,"Vermelha",IF(#REF!=3,"Preta","Não Calculado"))))</f>
        <v>#REF!</v>
      </c>
      <c r="Q11" s="55" t="e">
        <f>IF(#REF!=0,"Amarela",IF(#REF!=1,"Laranja",IF(#REF!=2,"Vermelha",IF(#REF!=3,"Preta","Não Calculado"))))</f>
        <v>#REF!</v>
      </c>
    </row>
    <row r="12" spans="1:17" s="8" customFormat="1" ht="12.75" customHeight="1" thickBot="1" x14ac:dyDescent="0.3">
      <c r="A12" s="27" t="s">
        <v>566</v>
      </c>
      <c r="B12" s="26">
        <v>288687</v>
      </c>
      <c r="C12" s="26">
        <v>58158</v>
      </c>
      <c r="D12" s="25">
        <v>0.2014569412547153</v>
      </c>
      <c r="E12" s="25" t="s">
        <v>188</v>
      </c>
      <c r="F12" s="55" t="e">
        <f>IF(#REF!=0,"Amarela",IF(#REF!=1,"Laranja",IF(#REF!=2,"Vermelha",IF(#REF!=3,"Preta","Sem Informação"))))</f>
        <v>#REF!</v>
      </c>
      <c r="G12" s="55" t="e">
        <f>IF(#REF!=0,"Amarela",IF(#REF!=1,"Laranja",IF(#REF!=2,"Vermelha",IF(#REF!=3,"Preta","Não Calculado"))))</f>
        <v>#REF!</v>
      </c>
      <c r="H12" s="55" t="e">
        <f>IF(#REF!=0,"Amarela",IF(#REF!=1,"Laranja",IF(#REF!=2,"Vermelha",IF(#REF!=3,"Preta","Não Calculado"))))</f>
        <v>#REF!</v>
      </c>
      <c r="I12" s="55" t="e">
        <f>IF(#REF!=0,"Amarela",IF(#REF!=1,"Laranja",IF(#REF!=2,"Vermelha",IF(#REF!=3,"Preta","Não Calculado"))))</f>
        <v>#REF!</v>
      </c>
      <c r="J12" s="55" t="e">
        <f>IF(#REF!=0,"Amarela",IF(#REF!=1,"Laranja",IF(#REF!=2,"Vermelha",IF(#REF!=3,"Preta","Não Calculado"))))</f>
        <v>#REF!</v>
      </c>
      <c r="K12" s="55" t="e">
        <f>IF(#REF!=0,"Amarela",IF(#REF!=1,"Laranja",IF(#REF!=2,"Vermelha",IF(#REF!=3,"Preta","Não Calculado"))))</f>
        <v>#REF!</v>
      </c>
      <c r="L12" s="55" t="e">
        <f>IF(#REF!=0,"Amarela",IF(#REF!=1,"Laranja",IF(#REF!=2,"Vermelha",IF(#REF!=3,"Preta","Não Calculado"))))</f>
        <v>#REF!</v>
      </c>
      <c r="M12" s="55" t="e">
        <f>IF(#REF!=0,"Amarela",IF(#REF!=1,"Laranja",IF(#REF!=2,"Vermelha",IF(#REF!=3,"Preta","Não Calculado"))))</f>
        <v>#REF!</v>
      </c>
      <c r="N12" s="55" t="e">
        <f>IF(#REF!=0,"Amarela",IF(#REF!=1,"Laranja",IF(#REF!=2,"Vermelha",IF(#REF!=3,"Preta","Não Calculado"))))</f>
        <v>#REF!</v>
      </c>
      <c r="O12" s="55" t="e">
        <f>IF(#REF!=0,"Amarela",IF(#REF!=1,"Laranja",IF(#REF!=2,"Vermelha",IF(#REF!=3,"Preta","Não Calculado"))))</f>
        <v>#REF!</v>
      </c>
      <c r="P12" s="55" t="e">
        <f>IF(#REF!=0,"Amarela",IF(#REF!=1,"Laranja",IF(#REF!=2,"Vermelha",IF(#REF!=3,"Preta","Não Calculado"))))</f>
        <v>#REF!</v>
      </c>
      <c r="Q12" s="55" t="e">
        <f>IF(#REF!=0,"Amarela",IF(#REF!=1,"Laranja",IF(#REF!=2,"Vermelha",IF(#REF!=3,"Preta","Não Calculado"))))</f>
        <v>#REF!</v>
      </c>
    </row>
    <row r="13" spans="1:17" s="8" customFormat="1" ht="12.75" customHeight="1" thickBot="1" x14ac:dyDescent="0.3">
      <c r="A13" s="27" t="s">
        <v>564</v>
      </c>
      <c r="B13" s="26">
        <v>152581</v>
      </c>
      <c r="C13" s="26">
        <v>28866</v>
      </c>
      <c r="D13" s="25">
        <v>0.18918476088110578</v>
      </c>
      <c r="E13" s="25" t="s">
        <v>441</v>
      </c>
      <c r="F13" s="55" t="e">
        <f>IF(#REF!=0,"Amarela",IF(#REF!=1,"Laranja",IF(#REF!=2,"Vermelha",IF(#REF!=3,"Preta","Sem Informação"))))</f>
        <v>#REF!</v>
      </c>
      <c r="G13" s="55" t="e">
        <f>IF(#REF!=0,"Amarela",IF(#REF!=1,"Laranja",IF(#REF!=2,"Vermelha",IF(#REF!=3,"Preta","Não Calculado"))))</f>
        <v>#REF!</v>
      </c>
      <c r="H13" s="55" t="e">
        <f>IF(#REF!=0,"Amarela",IF(#REF!=1,"Laranja",IF(#REF!=2,"Vermelha",IF(#REF!=3,"Preta","Não Calculado"))))</f>
        <v>#REF!</v>
      </c>
      <c r="I13" s="55" t="e">
        <f>IF(#REF!=0,"Amarela",IF(#REF!=1,"Laranja",IF(#REF!=2,"Vermelha",IF(#REF!=3,"Preta","Não Calculado"))))</f>
        <v>#REF!</v>
      </c>
      <c r="J13" s="55" t="e">
        <f>IF(#REF!=0,"Amarela",IF(#REF!=1,"Laranja",IF(#REF!=2,"Vermelha",IF(#REF!=3,"Preta","Não Calculado"))))</f>
        <v>#REF!</v>
      </c>
      <c r="K13" s="55" t="e">
        <f>IF(#REF!=0,"Amarela",IF(#REF!=1,"Laranja",IF(#REF!=2,"Vermelha",IF(#REF!=3,"Preta","Não Calculado"))))</f>
        <v>#REF!</v>
      </c>
      <c r="L13" s="55" t="e">
        <f>IF(#REF!=0,"Amarela",IF(#REF!=1,"Laranja",IF(#REF!=2,"Vermelha",IF(#REF!=3,"Preta","Não Calculado"))))</f>
        <v>#REF!</v>
      </c>
      <c r="M13" s="55" t="e">
        <f>IF(#REF!=0,"Amarela",IF(#REF!=1,"Laranja",IF(#REF!=2,"Vermelha",IF(#REF!=3,"Preta","Não Calculado"))))</f>
        <v>#REF!</v>
      </c>
      <c r="N13" s="55" t="e">
        <f>IF(#REF!=0,"Amarela",IF(#REF!=1,"Laranja",IF(#REF!=2,"Vermelha",IF(#REF!=3,"Preta","Não Calculado"))))</f>
        <v>#REF!</v>
      </c>
      <c r="O13" s="55" t="e">
        <f>IF(#REF!=0,"Amarela",IF(#REF!=1,"Laranja",IF(#REF!=2,"Vermelha",IF(#REF!=3,"Preta","Não Calculado"))))</f>
        <v>#REF!</v>
      </c>
      <c r="P13" s="55" t="e">
        <f>IF(#REF!=0,"Amarela",IF(#REF!=1,"Laranja",IF(#REF!=2,"Vermelha",IF(#REF!=3,"Preta","Não Calculado"))))</f>
        <v>#REF!</v>
      </c>
      <c r="Q13" s="55" t="e">
        <f>IF(#REF!=0,"Amarela",IF(#REF!=1,"Laranja",IF(#REF!=2,"Vermelha",IF(#REF!=3,"Preta","Não Calculado"))))</f>
        <v>#REF!</v>
      </c>
    </row>
    <row r="14" spans="1:17" s="8" customFormat="1" ht="12.75" customHeight="1" thickBot="1" x14ac:dyDescent="0.3">
      <c r="A14" s="27" t="s">
        <v>562</v>
      </c>
      <c r="B14" s="26">
        <v>240503</v>
      </c>
      <c r="C14" s="26">
        <v>46645</v>
      </c>
      <c r="D14" s="25">
        <v>0.1939476846442664</v>
      </c>
      <c r="E14" s="25" t="s">
        <v>364</v>
      </c>
      <c r="F14" s="55" t="e">
        <f>IF(#REF!=0,"Amarela",IF(#REF!=1,"Laranja",IF(#REF!=2,"Vermelha",IF(#REF!=3,"Preta","Sem Informação"))))</f>
        <v>#REF!</v>
      </c>
      <c r="G14" s="55" t="e">
        <f>IF(#REF!=0,"Amarela",IF(#REF!=1,"Laranja",IF(#REF!=2,"Vermelha",IF(#REF!=3,"Preta","Não Calculado"))))</f>
        <v>#REF!</v>
      </c>
      <c r="H14" s="55" t="e">
        <f>IF(#REF!=0,"Amarela",IF(#REF!=1,"Laranja",IF(#REF!=2,"Vermelha",IF(#REF!=3,"Preta","Não Calculado"))))</f>
        <v>#REF!</v>
      </c>
      <c r="I14" s="55" t="e">
        <f>IF(#REF!=0,"Amarela",IF(#REF!=1,"Laranja",IF(#REF!=2,"Vermelha",IF(#REF!=3,"Preta","Não Calculado"))))</f>
        <v>#REF!</v>
      </c>
      <c r="J14" s="55" t="e">
        <f>IF(#REF!=0,"Amarela",IF(#REF!=1,"Laranja",IF(#REF!=2,"Vermelha",IF(#REF!=3,"Preta","Não Calculado"))))</f>
        <v>#REF!</v>
      </c>
      <c r="K14" s="55" t="e">
        <f>IF(#REF!=0,"Amarela",IF(#REF!=1,"Laranja",IF(#REF!=2,"Vermelha",IF(#REF!=3,"Preta","Não Calculado"))))</f>
        <v>#REF!</v>
      </c>
      <c r="L14" s="55" t="e">
        <f>IF(#REF!=0,"Amarela",IF(#REF!=1,"Laranja",IF(#REF!=2,"Vermelha",IF(#REF!=3,"Preta","Não Calculado"))))</f>
        <v>#REF!</v>
      </c>
      <c r="M14" s="55" t="e">
        <f>IF(#REF!=0,"Amarela",IF(#REF!=1,"Laranja",IF(#REF!=2,"Vermelha",IF(#REF!=3,"Preta","Não Calculado"))))</f>
        <v>#REF!</v>
      </c>
      <c r="N14" s="55" t="e">
        <f>IF(#REF!=0,"Amarela",IF(#REF!=1,"Laranja",IF(#REF!=2,"Vermelha",IF(#REF!=3,"Preta","Não Calculado"))))</f>
        <v>#REF!</v>
      </c>
      <c r="O14" s="55" t="e">
        <f>IF(#REF!=0,"Amarela",IF(#REF!=1,"Laranja",IF(#REF!=2,"Vermelha",IF(#REF!=3,"Preta","Não Calculado"))))</f>
        <v>#REF!</v>
      </c>
      <c r="P14" s="55" t="e">
        <f>IF(#REF!=0,"Amarela",IF(#REF!=1,"Laranja",IF(#REF!=2,"Vermelha",IF(#REF!=3,"Preta","Não Calculado"))))</f>
        <v>#REF!</v>
      </c>
      <c r="Q14" s="55" t="e">
        <f>IF(#REF!=0,"Amarela",IF(#REF!=1,"Laranja",IF(#REF!=2,"Vermelha",IF(#REF!=3,"Preta","Não Calculado"))))</f>
        <v>#REF!</v>
      </c>
    </row>
    <row r="15" spans="1:17" s="8" customFormat="1" ht="12.75" customHeight="1" thickBot="1" x14ac:dyDescent="0.3">
      <c r="A15" s="27" t="s">
        <v>560</v>
      </c>
      <c r="B15" s="26">
        <v>236497</v>
      </c>
      <c r="C15" s="26">
        <v>50720</v>
      </c>
      <c r="D15" s="25">
        <v>0.21446360841786577</v>
      </c>
      <c r="E15" s="25" t="s">
        <v>194</v>
      </c>
      <c r="F15" s="55" t="e">
        <f>IF(#REF!=0,"Amarela",IF(#REF!=1,"Laranja",IF(#REF!=2,"Vermelha",IF(#REF!=3,"Preta","Sem Informação"))))</f>
        <v>#REF!</v>
      </c>
      <c r="G15" s="55" t="e">
        <f>IF(#REF!=0,"Amarela",IF(#REF!=1,"Laranja",IF(#REF!=2,"Vermelha",IF(#REF!=3,"Preta","Não Calculado"))))</f>
        <v>#REF!</v>
      </c>
      <c r="H15" s="55" t="e">
        <f>IF(#REF!=0,"Amarela",IF(#REF!=1,"Laranja",IF(#REF!=2,"Vermelha",IF(#REF!=3,"Preta","Não Calculado"))))</f>
        <v>#REF!</v>
      </c>
      <c r="I15" s="55" t="e">
        <f>IF(#REF!=0,"Amarela",IF(#REF!=1,"Laranja",IF(#REF!=2,"Vermelha",IF(#REF!=3,"Preta","Não Calculado"))))</f>
        <v>#REF!</v>
      </c>
      <c r="J15" s="55" t="e">
        <f>IF(#REF!=0,"Amarela",IF(#REF!=1,"Laranja",IF(#REF!=2,"Vermelha",IF(#REF!=3,"Preta","Não Calculado"))))</f>
        <v>#REF!</v>
      </c>
      <c r="K15" s="55" t="e">
        <f>IF(#REF!=0,"Amarela",IF(#REF!=1,"Laranja",IF(#REF!=2,"Vermelha",IF(#REF!=3,"Preta","Não Calculado"))))</f>
        <v>#REF!</v>
      </c>
      <c r="L15" s="55" t="e">
        <f>IF(#REF!=0,"Amarela",IF(#REF!=1,"Laranja",IF(#REF!=2,"Vermelha",IF(#REF!=3,"Preta","Não Calculado"))))</f>
        <v>#REF!</v>
      </c>
      <c r="M15" s="55" t="e">
        <f>IF(#REF!=0,"Amarela",IF(#REF!=1,"Laranja",IF(#REF!=2,"Vermelha",IF(#REF!=3,"Preta","Não Calculado"))))</f>
        <v>#REF!</v>
      </c>
      <c r="N15" s="55" t="e">
        <f>IF(#REF!=0,"Amarela",IF(#REF!=1,"Laranja",IF(#REF!=2,"Vermelha",IF(#REF!=3,"Preta","Não Calculado"))))</f>
        <v>#REF!</v>
      </c>
      <c r="O15" s="55" t="e">
        <f>IF(#REF!=0,"Amarela",IF(#REF!=1,"Laranja",IF(#REF!=2,"Vermelha",IF(#REF!=3,"Preta","Não Calculado"))))</f>
        <v>#REF!</v>
      </c>
      <c r="P15" s="55" t="e">
        <f>IF(#REF!=0,"Amarela",IF(#REF!=1,"Laranja",IF(#REF!=2,"Vermelha",IF(#REF!=3,"Preta","Não Calculado"))))</f>
        <v>#REF!</v>
      </c>
      <c r="Q15" s="55" t="e">
        <f>IF(#REF!=0,"Amarela",IF(#REF!=1,"Laranja",IF(#REF!=2,"Vermelha",IF(#REF!=3,"Preta","Não Calculado"))))</f>
        <v>#REF!</v>
      </c>
    </row>
    <row r="16" spans="1:17" s="8" customFormat="1" ht="12.75" customHeight="1" thickBot="1" x14ac:dyDescent="0.3">
      <c r="A16" s="27" t="s">
        <v>15</v>
      </c>
      <c r="B16" s="26">
        <v>361215</v>
      </c>
      <c r="C16" s="26">
        <v>72360</v>
      </c>
      <c r="D16" s="25">
        <v>0.20032390681450105</v>
      </c>
      <c r="E16" s="25" t="s">
        <v>269</v>
      </c>
      <c r="F16" s="55" t="e">
        <f>IF(#REF!=0,"Amarela",IF(#REF!=1,"Laranja",IF(#REF!=2,"Vermelha",IF(#REF!=3,"Preta","Sem Informação"))))</f>
        <v>#REF!</v>
      </c>
      <c r="G16" s="55" t="e">
        <f>IF(#REF!=0,"Amarela",IF(#REF!=1,"Laranja",IF(#REF!=2,"Vermelha",IF(#REF!=3,"Preta","Não Calculado"))))</f>
        <v>#REF!</v>
      </c>
      <c r="H16" s="55" t="e">
        <f>IF(#REF!=0,"Amarela",IF(#REF!=1,"Laranja",IF(#REF!=2,"Vermelha",IF(#REF!=3,"Preta","Não Calculado"))))</f>
        <v>#REF!</v>
      </c>
      <c r="I16" s="55" t="e">
        <f>IF(#REF!=0,"Amarela",IF(#REF!=1,"Laranja",IF(#REF!=2,"Vermelha",IF(#REF!=3,"Preta","Não Calculado"))))</f>
        <v>#REF!</v>
      </c>
      <c r="J16" s="55" t="e">
        <f>IF(#REF!=0,"Amarela",IF(#REF!=1,"Laranja",IF(#REF!=2,"Vermelha",IF(#REF!=3,"Preta","Não Calculado"))))</f>
        <v>#REF!</v>
      </c>
      <c r="K16" s="55" t="e">
        <f>IF(#REF!=0,"Amarela",IF(#REF!=1,"Laranja",IF(#REF!=2,"Vermelha",IF(#REF!=3,"Preta","Não Calculado"))))</f>
        <v>#REF!</v>
      </c>
      <c r="L16" s="55" t="e">
        <f>IF(#REF!=0,"Amarela",IF(#REF!=1,"Laranja",IF(#REF!=2,"Vermelha",IF(#REF!=3,"Preta","Não Calculado"))))</f>
        <v>#REF!</v>
      </c>
      <c r="M16" s="55" t="e">
        <f>IF(#REF!=0,"Amarela",IF(#REF!=1,"Laranja",IF(#REF!=2,"Vermelha",IF(#REF!=3,"Preta","Não Calculado"))))</f>
        <v>#REF!</v>
      </c>
      <c r="N16" s="55" t="e">
        <f>IF(#REF!=0,"Amarela",IF(#REF!=1,"Laranja",IF(#REF!=2,"Vermelha",IF(#REF!=3,"Preta","Não Calculado"))))</f>
        <v>#REF!</v>
      </c>
      <c r="O16" s="55" t="e">
        <f>IF(#REF!=0,"Amarela",IF(#REF!=1,"Laranja",IF(#REF!=2,"Vermelha",IF(#REF!=3,"Preta","Não Calculado"))))</f>
        <v>#REF!</v>
      </c>
      <c r="P16" s="55" t="e">
        <f>IF(#REF!=0,"Amarela",IF(#REF!=1,"Laranja",IF(#REF!=2,"Vermelha",IF(#REF!=3,"Preta","Não Calculado"))))</f>
        <v>#REF!</v>
      </c>
      <c r="Q16" s="55" t="e">
        <f>IF(#REF!=0,"Amarela",IF(#REF!=1,"Laranja",IF(#REF!=2,"Vermelha",IF(#REF!=3,"Preta","Não Calculado"))))</f>
        <v>#REF!</v>
      </c>
    </row>
    <row r="17" spans="1:17" s="8" customFormat="1" ht="12.75" customHeight="1" thickBot="1" x14ac:dyDescent="0.3">
      <c r="A17" s="27" t="s">
        <v>557</v>
      </c>
      <c r="B17" s="26">
        <v>240074</v>
      </c>
      <c r="C17" s="26">
        <v>49296</v>
      </c>
      <c r="D17" s="25">
        <v>0.20533668785457818</v>
      </c>
      <c r="E17" s="25" t="s">
        <v>418</v>
      </c>
      <c r="F17" s="55" t="e">
        <f>IF(#REF!=0,"Amarela",IF(#REF!=1,"Laranja",IF(#REF!=2,"Vermelha",IF(#REF!=3,"Preta","Sem Informação"))))</f>
        <v>#REF!</v>
      </c>
      <c r="G17" s="55" t="e">
        <f>IF(#REF!=0,"Amarela",IF(#REF!=1,"Laranja",IF(#REF!=2,"Vermelha",IF(#REF!=3,"Preta","Não Calculado"))))</f>
        <v>#REF!</v>
      </c>
      <c r="H17" s="55" t="e">
        <f>IF(#REF!=0,"Amarela",IF(#REF!=1,"Laranja",IF(#REF!=2,"Vermelha",IF(#REF!=3,"Preta","Não Calculado"))))</f>
        <v>#REF!</v>
      </c>
      <c r="I17" s="55" t="e">
        <f>IF(#REF!=0,"Amarela",IF(#REF!=1,"Laranja",IF(#REF!=2,"Vermelha",IF(#REF!=3,"Preta","Não Calculado"))))</f>
        <v>#REF!</v>
      </c>
      <c r="J17" s="55" t="e">
        <f>IF(#REF!=0,"Amarela",IF(#REF!=1,"Laranja",IF(#REF!=2,"Vermelha",IF(#REF!=3,"Preta","Não Calculado"))))</f>
        <v>#REF!</v>
      </c>
      <c r="K17" s="55" t="e">
        <f>IF(#REF!=0,"Amarela",IF(#REF!=1,"Laranja",IF(#REF!=2,"Vermelha",IF(#REF!=3,"Preta","Não Calculado"))))</f>
        <v>#REF!</v>
      </c>
      <c r="L17" s="55" t="e">
        <f>IF(#REF!=0,"Amarela",IF(#REF!=1,"Laranja",IF(#REF!=2,"Vermelha",IF(#REF!=3,"Preta","Não Calculado"))))</f>
        <v>#REF!</v>
      </c>
      <c r="M17" s="55" t="e">
        <f>IF(#REF!=0,"Amarela",IF(#REF!=1,"Laranja",IF(#REF!=2,"Vermelha",IF(#REF!=3,"Preta","Não Calculado"))))</f>
        <v>#REF!</v>
      </c>
      <c r="N17" s="55" t="e">
        <f>IF(#REF!=0,"Amarela",IF(#REF!=1,"Laranja",IF(#REF!=2,"Vermelha",IF(#REF!=3,"Preta","Não Calculado"))))</f>
        <v>#REF!</v>
      </c>
      <c r="O17" s="55" t="e">
        <f>IF(#REF!=0,"Amarela",IF(#REF!=1,"Laranja",IF(#REF!=2,"Vermelha",IF(#REF!=3,"Preta","Não Calculado"))))</f>
        <v>#REF!</v>
      </c>
      <c r="P17" s="55" t="e">
        <f>IF(#REF!=0,"Amarela",IF(#REF!=1,"Laranja",IF(#REF!=2,"Vermelha",IF(#REF!=3,"Preta","Não Calculado"))))</f>
        <v>#REF!</v>
      </c>
      <c r="Q17" s="55" t="e">
        <f>IF(#REF!=0,"Amarela",IF(#REF!=1,"Laranja",IF(#REF!=2,"Vermelha",IF(#REF!=3,"Preta","Não Calculado"))))</f>
        <v>#REF!</v>
      </c>
    </row>
    <row r="18" spans="1:17" s="8" customFormat="1" ht="12.75" customHeight="1" thickBot="1" x14ac:dyDescent="0.3">
      <c r="A18" s="27" t="s">
        <v>553</v>
      </c>
      <c r="B18" s="26">
        <v>668458</v>
      </c>
      <c r="C18" s="26">
        <v>120306</v>
      </c>
      <c r="D18" s="25">
        <v>0.17997540608385268</v>
      </c>
      <c r="E18" s="25" t="s">
        <v>259</v>
      </c>
      <c r="F18" s="55" t="e">
        <f>IF(#REF!=0,"Amarela",IF(#REF!=1,"Laranja",IF(#REF!=2,"Vermelha",IF(#REF!=3,"Preta","Sem Informação"))))</f>
        <v>#REF!</v>
      </c>
      <c r="G18" s="55" t="e">
        <f>IF(#REF!=0,"Amarela",IF(#REF!=1,"Laranja",IF(#REF!=2,"Vermelha",IF(#REF!=3,"Preta","Não Calculado"))))</f>
        <v>#REF!</v>
      </c>
      <c r="H18" s="55" t="e">
        <f>IF(#REF!=0,"Amarela",IF(#REF!=1,"Laranja",IF(#REF!=2,"Vermelha",IF(#REF!=3,"Preta","Não Calculado"))))</f>
        <v>#REF!</v>
      </c>
      <c r="I18" s="55" t="e">
        <f>IF(#REF!=0,"Amarela",IF(#REF!=1,"Laranja",IF(#REF!=2,"Vermelha",IF(#REF!=3,"Preta","Não Calculado"))))</f>
        <v>#REF!</v>
      </c>
      <c r="J18" s="55" t="e">
        <f>IF(#REF!=0,"Amarela",IF(#REF!=1,"Laranja",IF(#REF!=2,"Vermelha",IF(#REF!=3,"Preta","Não Calculado"))))</f>
        <v>#REF!</v>
      </c>
      <c r="K18" s="55" t="e">
        <f>IF(#REF!=0,"Amarela",IF(#REF!=1,"Laranja",IF(#REF!=2,"Vermelha",IF(#REF!=3,"Preta","Não Calculado"))))</f>
        <v>#REF!</v>
      </c>
      <c r="L18" s="55" t="e">
        <f>IF(#REF!=0,"Amarela",IF(#REF!=1,"Laranja",IF(#REF!=2,"Vermelha",IF(#REF!=3,"Preta","Não Calculado"))))</f>
        <v>#REF!</v>
      </c>
      <c r="M18" s="55" t="e">
        <f>IF(#REF!=0,"Amarela",IF(#REF!=1,"Laranja",IF(#REF!=2,"Vermelha",IF(#REF!=3,"Preta","Não Calculado"))))</f>
        <v>#REF!</v>
      </c>
      <c r="N18" s="55" t="e">
        <f>IF(#REF!=0,"Amarela",IF(#REF!=1,"Laranja",IF(#REF!=2,"Vermelha",IF(#REF!=3,"Preta","Não Calculado"))))</f>
        <v>#REF!</v>
      </c>
      <c r="O18" s="55" t="e">
        <f>IF(#REF!=0,"Amarela",IF(#REF!=1,"Laranja",IF(#REF!=2,"Vermelha",IF(#REF!=3,"Preta","Não Calculado"))))</f>
        <v>#REF!</v>
      </c>
      <c r="P18" s="55" t="e">
        <f>IF(#REF!=0,"Amarela",IF(#REF!=1,"Laranja",IF(#REF!=2,"Vermelha",IF(#REF!=3,"Preta","Não Calculado"))))</f>
        <v>#REF!</v>
      </c>
      <c r="Q18" s="55" t="e">
        <f>IF(#REF!=0,"Amarela",IF(#REF!=1,"Laranja",IF(#REF!=2,"Vermelha",IF(#REF!=3,"Preta","Não Calculado"))))</f>
        <v>#REF!</v>
      </c>
    </row>
    <row r="19" spans="1:17" s="8" customFormat="1" ht="12.75" customHeight="1" thickBot="1" x14ac:dyDescent="0.3">
      <c r="A19" s="27" t="s">
        <v>550</v>
      </c>
      <c r="B19" s="26">
        <v>871041</v>
      </c>
      <c r="C19" s="26">
        <v>166858</v>
      </c>
      <c r="D19" s="25">
        <v>0.19156159124541783</v>
      </c>
      <c r="E19" s="25" t="s">
        <v>252</v>
      </c>
      <c r="F19" s="55" t="e">
        <f>IF(#REF!=0,"Amarela",IF(#REF!=1,"Laranja",IF(#REF!=2,"Vermelha",IF(#REF!=3,"Preta","Sem Informação"))))</f>
        <v>#REF!</v>
      </c>
      <c r="G19" s="55" t="e">
        <f>IF(#REF!=0,"Amarela",IF(#REF!=1,"Laranja",IF(#REF!=2,"Vermelha",IF(#REF!=3,"Preta","Não Calculado"))))</f>
        <v>#REF!</v>
      </c>
      <c r="H19" s="55" t="e">
        <f>IF(#REF!=0,"Amarela",IF(#REF!=1,"Laranja",IF(#REF!=2,"Vermelha",IF(#REF!=3,"Preta","Não Calculado"))))</f>
        <v>#REF!</v>
      </c>
      <c r="I19" s="55" t="e">
        <f>IF(#REF!=0,"Amarela",IF(#REF!=1,"Laranja",IF(#REF!=2,"Vermelha",IF(#REF!=3,"Preta","Não Calculado"))))</f>
        <v>#REF!</v>
      </c>
      <c r="J19" s="55" t="e">
        <f>IF(#REF!=0,"Amarela",IF(#REF!=1,"Laranja",IF(#REF!=2,"Vermelha",IF(#REF!=3,"Preta","Não Calculado"))))</f>
        <v>#REF!</v>
      </c>
      <c r="K19" s="55" t="e">
        <f>IF(#REF!=0,"Amarela",IF(#REF!=1,"Laranja",IF(#REF!=2,"Vermelha",IF(#REF!=3,"Preta","Não Calculado"))))</f>
        <v>#REF!</v>
      </c>
      <c r="L19" s="55" t="e">
        <f>IF(#REF!=0,"Amarela",IF(#REF!=1,"Laranja",IF(#REF!=2,"Vermelha",IF(#REF!=3,"Preta","Não Calculado"))))</f>
        <v>#REF!</v>
      </c>
      <c r="M19" s="55" t="e">
        <f>IF(#REF!=0,"Amarela",IF(#REF!=1,"Laranja",IF(#REF!=2,"Vermelha",IF(#REF!=3,"Preta","Não Calculado"))))</f>
        <v>#REF!</v>
      </c>
      <c r="N19" s="55" t="e">
        <f>IF(#REF!=0,"Amarela",IF(#REF!=1,"Laranja",IF(#REF!=2,"Vermelha",IF(#REF!=3,"Preta","Não Calculado"))))</f>
        <v>#REF!</v>
      </c>
      <c r="O19" s="55" t="e">
        <f>IF(#REF!=0,"Amarela",IF(#REF!=1,"Laranja",IF(#REF!=2,"Vermelha",IF(#REF!=3,"Preta","Não Calculado"))))</f>
        <v>#REF!</v>
      </c>
      <c r="P19" s="55" t="e">
        <f>IF(#REF!=0,"Amarela",IF(#REF!=1,"Laranja",IF(#REF!=2,"Vermelha",IF(#REF!=3,"Preta","Não Calculado"))))</f>
        <v>#REF!</v>
      </c>
      <c r="Q19" s="55" t="e">
        <f>IF(#REF!=0,"Amarela",IF(#REF!=1,"Laranja",IF(#REF!=2,"Vermelha",IF(#REF!=3,"Preta","Não Calculado"))))</f>
        <v>#REF!</v>
      </c>
    </row>
    <row r="20" spans="1:17" s="8" customFormat="1" ht="12.75" customHeight="1" thickBot="1" x14ac:dyDescent="0.3">
      <c r="A20" s="27" t="s">
        <v>548</v>
      </c>
      <c r="B20" s="26">
        <v>184741</v>
      </c>
      <c r="C20" s="26">
        <v>32834</v>
      </c>
      <c r="D20" s="25">
        <v>0.17772990294520435</v>
      </c>
      <c r="E20" s="25" t="s">
        <v>537</v>
      </c>
      <c r="F20" s="55" t="e">
        <f>IF(#REF!=0,"Amarela",IF(#REF!=1,"Laranja",IF(#REF!=2,"Vermelha",IF(#REF!=3,"Preta","Sem Informação"))))</f>
        <v>#REF!</v>
      </c>
      <c r="G20" s="55" t="e">
        <f>IF(#REF!=0,"Amarela",IF(#REF!=1,"Laranja",IF(#REF!=2,"Vermelha",IF(#REF!=3,"Preta","Não Calculado"))))</f>
        <v>#REF!</v>
      </c>
      <c r="H20" s="55" t="e">
        <f>IF(#REF!=0,"Amarela",IF(#REF!=1,"Laranja",IF(#REF!=2,"Vermelha",IF(#REF!=3,"Preta","Não Calculado"))))</f>
        <v>#REF!</v>
      </c>
      <c r="I20" s="55" t="e">
        <f>IF(#REF!=0,"Amarela",IF(#REF!=1,"Laranja",IF(#REF!=2,"Vermelha",IF(#REF!=3,"Preta","Não Calculado"))))</f>
        <v>#REF!</v>
      </c>
      <c r="J20" s="55" t="e">
        <f>IF(#REF!=0,"Amarela",IF(#REF!=1,"Laranja",IF(#REF!=2,"Vermelha",IF(#REF!=3,"Preta","Não Calculado"))))</f>
        <v>#REF!</v>
      </c>
      <c r="K20" s="55" t="e">
        <f>IF(#REF!=0,"Amarela",IF(#REF!=1,"Laranja",IF(#REF!=2,"Vermelha",IF(#REF!=3,"Preta","Não Calculado"))))</f>
        <v>#REF!</v>
      </c>
      <c r="L20" s="55" t="e">
        <f>IF(#REF!=0,"Amarela",IF(#REF!=1,"Laranja",IF(#REF!=2,"Vermelha",IF(#REF!=3,"Preta","Não Calculado"))))</f>
        <v>#REF!</v>
      </c>
      <c r="M20" s="55" t="e">
        <f>IF(#REF!=0,"Amarela",IF(#REF!=1,"Laranja",IF(#REF!=2,"Vermelha",IF(#REF!=3,"Preta","Não Calculado"))))</f>
        <v>#REF!</v>
      </c>
      <c r="N20" s="55" t="e">
        <f>IF(#REF!=0,"Amarela",IF(#REF!=1,"Laranja",IF(#REF!=2,"Vermelha",IF(#REF!=3,"Preta","Não Calculado"))))</f>
        <v>#REF!</v>
      </c>
      <c r="O20" s="55" t="e">
        <f>IF(#REF!=0,"Amarela",IF(#REF!=1,"Laranja",IF(#REF!=2,"Vermelha",IF(#REF!=3,"Preta","Não Calculado"))))</f>
        <v>#REF!</v>
      </c>
      <c r="P20" s="55" t="e">
        <f>IF(#REF!=0,"Amarela",IF(#REF!=1,"Laranja",IF(#REF!=2,"Vermelha",IF(#REF!=3,"Preta","Não Calculado"))))</f>
        <v>#REF!</v>
      </c>
      <c r="Q20" s="55" t="e">
        <f>IF(#REF!=0,"Amarela",IF(#REF!=1,"Laranja",IF(#REF!=2,"Vermelha",IF(#REF!=3,"Preta","Não Calculado"))))</f>
        <v>#REF!</v>
      </c>
    </row>
    <row r="21" spans="1:17" s="8" customFormat="1" ht="12.75" customHeight="1" thickBot="1" x14ac:dyDescent="0.3">
      <c r="A21" s="27" t="s">
        <v>543</v>
      </c>
      <c r="B21" s="26">
        <v>1186443</v>
      </c>
      <c r="C21" s="26">
        <v>190850</v>
      </c>
      <c r="D21" s="25">
        <v>0.16085897089029982</v>
      </c>
      <c r="E21" s="25" t="s">
        <v>470</v>
      </c>
      <c r="F21" s="55" t="e">
        <f>IF(#REF!=0,"Amarela",IF(#REF!=1,"Laranja",IF(#REF!=2,"Vermelha",IF(#REF!=3,"Preta","Sem Informação"))))</f>
        <v>#REF!</v>
      </c>
      <c r="G21" s="55" t="e">
        <f>IF(#REF!=0,"Amarela",IF(#REF!=1,"Laranja",IF(#REF!=2,"Vermelha",IF(#REF!=3,"Preta","Não Calculado"))))</f>
        <v>#REF!</v>
      </c>
      <c r="H21" s="55" t="e">
        <f>IF(#REF!=0,"Amarela",IF(#REF!=1,"Laranja",IF(#REF!=2,"Vermelha",IF(#REF!=3,"Preta","Não Calculado"))))</f>
        <v>#REF!</v>
      </c>
      <c r="I21" s="55" t="e">
        <f>IF(#REF!=0,"Amarela",IF(#REF!=1,"Laranja",IF(#REF!=2,"Vermelha",IF(#REF!=3,"Preta","Não Calculado"))))</f>
        <v>#REF!</v>
      </c>
      <c r="J21" s="55" t="e">
        <f>IF(#REF!=0,"Amarela",IF(#REF!=1,"Laranja",IF(#REF!=2,"Vermelha",IF(#REF!=3,"Preta","Não Calculado"))))</f>
        <v>#REF!</v>
      </c>
      <c r="K21" s="55" t="e">
        <f>IF(#REF!=0,"Amarela",IF(#REF!=1,"Laranja",IF(#REF!=2,"Vermelha",IF(#REF!=3,"Preta","Não Calculado"))))</f>
        <v>#REF!</v>
      </c>
      <c r="L21" s="55" t="e">
        <f>IF(#REF!=0,"Amarela",IF(#REF!=1,"Laranja",IF(#REF!=2,"Vermelha",IF(#REF!=3,"Preta","Não Calculado"))))</f>
        <v>#REF!</v>
      </c>
      <c r="M21" s="55" t="e">
        <f>IF(#REF!=0,"Amarela",IF(#REF!=1,"Laranja",IF(#REF!=2,"Vermelha",IF(#REF!=3,"Preta","Não Calculado"))))</f>
        <v>#REF!</v>
      </c>
      <c r="N21" s="55" t="e">
        <f>IF(#REF!=0,"Amarela",IF(#REF!=1,"Laranja",IF(#REF!=2,"Vermelha",IF(#REF!=3,"Preta","Não Calculado"))))</f>
        <v>#REF!</v>
      </c>
      <c r="O21" s="55" t="e">
        <f>IF(#REF!=0,"Amarela",IF(#REF!=1,"Laranja",IF(#REF!=2,"Vermelha",IF(#REF!=3,"Preta","Não Calculado"))))</f>
        <v>#REF!</v>
      </c>
      <c r="P21" s="55" t="e">
        <f>IF(#REF!=0,"Amarela",IF(#REF!=1,"Laranja",IF(#REF!=2,"Vermelha",IF(#REF!=3,"Preta","Não Calculado"))))</f>
        <v>#REF!</v>
      </c>
      <c r="Q21" s="55" t="e">
        <f>IF(#REF!=0,"Amarela",IF(#REF!=1,"Laranja",IF(#REF!=2,"Vermelha",IF(#REF!=3,"Preta","Não Calculado"))))</f>
        <v>#REF!</v>
      </c>
    </row>
    <row r="22" spans="1:17" s="8" customFormat="1" ht="12.75" customHeight="1" thickBot="1" x14ac:dyDescent="0.3">
      <c r="A22" s="27" t="s">
        <v>541</v>
      </c>
      <c r="B22" s="26">
        <v>199957</v>
      </c>
      <c r="C22" s="26">
        <v>41172</v>
      </c>
      <c r="D22" s="25">
        <v>0.20590426941792486</v>
      </c>
      <c r="E22" s="25" t="s">
        <v>505</v>
      </c>
      <c r="F22" s="55" t="e">
        <f>IF(#REF!=0,"Amarela",IF(#REF!=1,"Laranja",IF(#REF!=2,"Vermelha",IF(#REF!=3,"Preta","Sem Informação"))))</f>
        <v>#REF!</v>
      </c>
      <c r="G22" s="55" t="e">
        <f>IF(#REF!=0,"Amarela",IF(#REF!=1,"Laranja",IF(#REF!=2,"Vermelha",IF(#REF!=3,"Preta","Não Calculado"))))</f>
        <v>#REF!</v>
      </c>
      <c r="H22" s="55" t="e">
        <f>IF(#REF!=0,"Amarela",IF(#REF!=1,"Laranja",IF(#REF!=2,"Vermelha",IF(#REF!=3,"Preta","Não Calculado"))))</f>
        <v>#REF!</v>
      </c>
      <c r="I22" s="55" t="e">
        <f>IF(#REF!=0,"Amarela",IF(#REF!=1,"Laranja",IF(#REF!=2,"Vermelha",IF(#REF!=3,"Preta","Não Calculado"))))</f>
        <v>#REF!</v>
      </c>
      <c r="J22" s="55" t="e">
        <f>IF(#REF!=0,"Amarela",IF(#REF!=1,"Laranja",IF(#REF!=2,"Vermelha",IF(#REF!=3,"Preta","Não Calculado"))))</f>
        <v>#REF!</v>
      </c>
      <c r="K22" s="55" t="e">
        <f>IF(#REF!=0,"Amarela",IF(#REF!=1,"Laranja",IF(#REF!=2,"Vermelha",IF(#REF!=3,"Preta","Não Calculado"))))</f>
        <v>#REF!</v>
      </c>
      <c r="L22" s="55" t="e">
        <f>IF(#REF!=0,"Amarela",IF(#REF!=1,"Laranja",IF(#REF!=2,"Vermelha",IF(#REF!=3,"Preta","Não Calculado"))))</f>
        <v>#REF!</v>
      </c>
      <c r="M22" s="55" t="e">
        <f>IF(#REF!=0,"Amarela",IF(#REF!=1,"Laranja",IF(#REF!=2,"Vermelha",IF(#REF!=3,"Preta","Não Calculado"))))</f>
        <v>#REF!</v>
      </c>
      <c r="N22" s="55" t="e">
        <f>IF(#REF!=0,"Amarela",IF(#REF!=1,"Laranja",IF(#REF!=2,"Vermelha",IF(#REF!=3,"Preta","Não Calculado"))))</f>
        <v>#REF!</v>
      </c>
      <c r="O22" s="55" t="e">
        <f>IF(#REF!=0,"Amarela",IF(#REF!=1,"Laranja",IF(#REF!=2,"Vermelha",IF(#REF!=3,"Preta","Não Calculado"))))</f>
        <v>#REF!</v>
      </c>
      <c r="P22" s="55" t="e">
        <f>IF(#REF!=0,"Amarela",IF(#REF!=1,"Laranja",IF(#REF!=2,"Vermelha",IF(#REF!=3,"Preta","Não Calculado"))))</f>
        <v>#REF!</v>
      </c>
      <c r="Q22" s="55" t="e">
        <f>IF(#REF!=0,"Amarela",IF(#REF!=1,"Laranja",IF(#REF!=2,"Vermelha",IF(#REF!=3,"Preta","Não Calculado"))))</f>
        <v>#REF!</v>
      </c>
    </row>
    <row r="23" spans="1:17" s="8" customFormat="1" ht="12.75" customHeight="1" thickBot="1" x14ac:dyDescent="0.3">
      <c r="A23" s="27" t="s">
        <v>539</v>
      </c>
      <c r="B23" s="26">
        <v>346943</v>
      </c>
      <c r="C23" s="26">
        <v>63853</v>
      </c>
      <c r="D23" s="25">
        <v>0.18404464133877899</v>
      </c>
      <c r="E23" s="25" t="s">
        <v>198</v>
      </c>
      <c r="F23" s="55" t="e">
        <f>IF(#REF!=0,"Amarela",IF(#REF!=1,"Laranja",IF(#REF!=2,"Vermelha",IF(#REF!=3,"Preta","Sem Informação"))))</f>
        <v>#REF!</v>
      </c>
      <c r="G23" s="55" t="e">
        <f>IF(#REF!=0,"Amarela",IF(#REF!=1,"Laranja",IF(#REF!=2,"Vermelha",IF(#REF!=3,"Preta","Não Calculado"))))</f>
        <v>#REF!</v>
      </c>
      <c r="H23" s="55" t="e">
        <f>IF(#REF!=0,"Amarela",IF(#REF!=1,"Laranja",IF(#REF!=2,"Vermelha",IF(#REF!=3,"Preta","Não Calculado"))))</f>
        <v>#REF!</v>
      </c>
      <c r="I23" s="55" t="e">
        <f>IF(#REF!=0,"Amarela",IF(#REF!=1,"Laranja",IF(#REF!=2,"Vermelha",IF(#REF!=3,"Preta","Não Calculado"))))</f>
        <v>#REF!</v>
      </c>
      <c r="J23" s="55" t="e">
        <f>IF(#REF!=0,"Amarela",IF(#REF!=1,"Laranja",IF(#REF!=2,"Vermelha",IF(#REF!=3,"Preta","Não Calculado"))))</f>
        <v>#REF!</v>
      </c>
      <c r="K23" s="55" t="e">
        <f>IF(#REF!=0,"Amarela",IF(#REF!=1,"Laranja",IF(#REF!=2,"Vermelha",IF(#REF!=3,"Preta","Não Calculado"))))</f>
        <v>#REF!</v>
      </c>
      <c r="L23" s="55" t="e">
        <f>IF(#REF!=0,"Amarela",IF(#REF!=1,"Laranja",IF(#REF!=2,"Vermelha",IF(#REF!=3,"Preta","Não Calculado"))))</f>
        <v>#REF!</v>
      </c>
      <c r="M23" s="55" t="e">
        <f>IF(#REF!=0,"Amarela",IF(#REF!=1,"Laranja",IF(#REF!=2,"Vermelha",IF(#REF!=3,"Preta","Não Calculado"))))</f>
        <v>#REF!</v>
      </c>
      <c r="N23" s="55" t="e">
        <f>IF(#REF!=0,"Amarela",IF(#REF!=1,"Laranja",IF(#REF!=2,"Vermelha",IF(#REF!=3,"Preta","Não Calculado"))))</f>
        <v>#REF!</v>
      </c>
      <c r="O23" s="55" t="e">
        <f>IF(#REF!=0,"Amarela",IF(#REF!=1,"Laranja",IF(#REF!=2,"Vermelha",IF(#REF!=3,"Preta","Não Calculado"))))</f>
        <v>#REF!</v>
      </c>
      <c r="P23" s="55" t="e">
        <f>IF(#REF!=0,"Amarela",IF(#REF!=1,"Laranja",IF(#REF!=2,"Vermelha",IF(#REF!=3,"Preta","Não Calculado"))))</f>
        <v>#REF!</v>
      </c>
      <c r="Q23" s="55" t="e">
        <f>IF(#REF!=0,"Amarela",IF(#REF!=1,"Laranja",IF(#REF!=2,"Vermelha",IF(#REF!=3,"Preta","Não Calculado"))))</f>
        <v>#REF!</v>
      </c>
    </row>
    <row r="24" spans="1:17" s="8" customFormat="1" ht="12.75" customHeight="1" thickBot="1" x14ac:dyDescent="0.3">
      <c r="A24" s="23" t="s">
        <v>536</v>
      </c>
      <c r="B24" s="22">
        <v>366332</v>
      </c>
      <c r="C24" s="22">
        <v>69047</v>
      </c>
      <c r="D24" s="21">
        <v>0.18848203269165675</v>
      </c>
      <c r="E24" s="21" t="s">
        <v>334</v>
      </c>
      <c r="F24" s="55" t="e">
        <f>IF(#REF!=0,"Amarela",IF(#REF!=1,"Laranja",IF(#REF!=2,"Vermelha",IF(#REF!=3,"Preta","Sem Informação"))))</f>
        <v>#REF!</v>
      </c>
      <c r="G24" s="55" t="e">
        <f>IF(#REF!=0,"Amarela",IF(#REF!=1,"Laranja",IF(#REF!=2,"Vermelha",IF(#REF!=3,"Preta","Não Calculado"))))</f>
        <v>#REF!</v>
      </c>
      <c r="H24" s="55" t="e">
        <f>IF(#REF!=0,"Amarela",IF(#REF!=1,"Laranja",IF(#REF!=2,"Vermelha",IF(#REF!=3,"Preta","Não Calculado"))))</f>
        <v>#REF!</v>
      </c>
      <c r="I24" s="55" t="e">
        <f>IF(#REF!=0,"Amarela",IF(#REF!=1,"Laranja",IF(#REF!=2,"Vermelha",IF(#REF!=3,"Preta","Não Calculado"))))</f>
        <v>#REF!</v>
      </c>
      <c r="J24" s="55" t="e">
        <f>IF(#REF!=0,"Amarela",IF(#REF!=1,"Laranja",IF(#REF!=2,"Vermelha",IF(#REF!=3,"Preta","Não Calculado"))))</f>
        <v>#REF!</v>
      </c>
      <c r="K24" s="55" t="e">
        <f>IF(#REF!=0,"Amarela",IF(#REF!=1,"Laranja",IF(#REF!=2,"Vermelha",IF(#REF!=3,"Preta","Não Calculado"))))</f>
        <v>#REF!</v>
      </c>
      <c r="L24" s="55" t="e">
        <f>IF(#REF!=0,"Amarela",IF(#REF!=1,"Laranja",IF(#REF!=2,"Vermelha",IF(#REF!=3,"Preta","Não Calculado"))))</f>
        <v>#REF!</v>
      </c>
      <c r="M24" s="55" t="e">
        <f>IF(#REF!=0,"Amarela",IF(#REF!=1,"Laranja",IF(#REF!=2,"Vermelha",IF(#REF!=3,"Preta","Não Calculado"))))</f>
        <v>#REF!</v>
      </c>
      <c r="N24" s="55" t="e">
        <f>IF(#REF!=0,"Amarela",IF(#REF!=1,"Laranja",IF(#REF!=2,"Vermelha",IF(#REF!=3,"Preta","Não Calculado"))))</f>
        <v>#REF!</v>
      </c>
      <c r="O24" s="55" t="e">
        <f>IF(#REF!=0,"Amarela",IF(#REF!=1,"Laranja",IF(#REF!=2,"Vermelha",IF(#REF!=3,"Preta","Não Calculado"))))</f>
        <v>#REF!</v>
      </c>
      <c r="P24" s="55" t="e">
        <f>IF(#REF!=0,"Amarela",IF(#REF!=1,"Laranja",IF(#REF!=2,"Vermelha",IF(#REF!=3,"Preta","Não Calculado"))))</f>
        <v>#REF!</v>
      </c>
      <c r="Q24" s="55" t="e">
        <f>IF(#REF!=0,"Amarela",IF(#REF!=1,"Laranja",IF(#REF!=2,"Vermelha",IF(#REF!=3,"Preta","Não Calculado"))))</f>
        <v>#REF!</v>
      </c>
    </row>
    <row r="25" spans="1:17" s="8" customFormat="1" ht="12.75" customHeight="1" x14ac:dyDescent="0.25"/>
    <row r="26" spans="1:17" s="8" customFormat="1" ht="12.75" customHeight="1" x14ac:dyDescent="0.25"/>
    <row r="27" spans="1:17" s="8" customFormat="1" ht="12.75" customHeight="1" x14ac:dyDescent="0.25"/>
    <row r="28" spans="1:17" s="8" customFormat="1" ht="12.75" customHeight="1" x14ac:dyDescent="0.25"/>
    <row r="29" spans="1:17" s="8" customFormat="1" ht="12.75" customHeight="1" x14ac:dyDescent="0.25"/>
    <row r="30" spans="1:17" s="8" customFormat="1" ht="12.75" customHeight="1" x14ac:dyDescent="0.25"/>
    <row r="31" spans="1:17" s="8" customFormat="1" ht="12.75" customHeight="1" x14ac:dyDescent="0.25"/>
    <row r="32" spans="1:17" s="8" customFormat="1" ht="12.75" customHeight="1" x14ac:dyDescent="0.25"/>
    <row r="33" s="8" customFormat="1" ht="12.75" customHeight="1" x14ac:dyDescent="0.25"/>
    <row r="34" s="8" customFormat="1" ht="12.75" customHeight="1" x14ac:dyDescent="0.25"/>
    <row r="35" s="8" customFormat="1" ht="12.75" customHeight="1" x14ac:dyDescent="0.25"/>
    <row r="36" s="8" customFormat="1" ht="12.75" customHeight="1" x14ac:dyDescent="0.25"/>
    <row r="37" s="8" customFormat="1" ht="12.75" customHeight="1" x14ac:dyDescent="0.25"/>
    <row r="38" s="8" customFormat="1" ht="12.75" customHeight="1" x14ac:dyDescent="0.25"/>
    <row r="39" s="8" customFormat="1" ht="12.75" customHeight="1" x14ac:dyDescent="0.25"/>
    <row r="40" s="8" customFormat="1" ht="12.75" customHeight="1" x14ac:dyDescent="0.25"/>
    <row r="41" s="8" customFormat="1" ht="12.75" customHeight="1" x14ac:dyDescent="0.25"/>
    <row r="42" s="8" customFormat="1" ht="12.75" customHeight="1" x14ac:dyDescent="0.25"/>
    <row r="43" s="8" customFormat="1" ht="12.75" customHeight="1" x14ac:dyDescent="0.25"/>
    <row r="44" s="8" customFormat="1" ht="12.75" customHeight="1" x14ac:dyDescent="0.25"/>
    <row r="45" s="8" customFormat="1" ht="12.75" customHeight="1" x14ac:dyDescent="0.25"/>
    <row r="46" s="8" customFormat="1" ht="12.75" customHeight="1" x14ac:dyDescent="0.25"/>
    <row r="47" s="8" customFormat="1" ht="12.75" customHeight="1" x14ac:dyDescent="0.25"/>
    <row r="48" s="8" customFormat="1" ht="12.75" customHeight="1" x14ac:dyDescent="0.25"/>
    <row r="49" s="8" customFormat="1" ht="12.75" customHeight="1" x14ac:dyDescent="0.25"/>
    <row r="50" s="8" customFormat="1" ht="12.75" customHeight="1" x14ac:dyDescent="0.25"/>
    <row r="51" s="8" customFormat="1" ht="12.75" customHeight="1" x14ac:dyDescent="0.25"/>
    <row r="52" s="8" customFormat="1" ht="12.75" customHeight="1" x14ac:dyDescent="0.25"/>
    <row r="53" s="8" customFormat="1" ht="12.75" customHeight="1" x14ac:dyDescent="0.25"/>
    <row r="54" s="8" customFormat="1" ht="12.75" customHeight="1" x14ac:dyDescent="0.25"/>
    <row r="55" s="8" customFormat="1" ht="12.75" customHeight="1" x14ac:dyDescent="0.25"/>
    <row r="56" s="8" customFormat="1" ht="12.75" customHeight="1" x14ac:dyDescent="0.25"/>
    <row r="57" s="8" customFormat="1" ht="12.75" customHeight="1" x14ac:dyDescent="0.25"/>
    <row r="58" s="8" customFormat="1" ht="12.75" customHeight="1" x14ac:dyDescent="0.25"/>
    <row r="59" s="8" customFormat="1" ht="12.75" customHeight="1" x14ac:dyDescent="0.25"/>
    <row r="60" s="8" customFormat="1" ht="12.75" customHeight="1" x14ac:dyDescent="0.25"/>
    <row r="61" s="8" customFormat="1" ht="12.75" customHeight="1" x14ac:dyDescent="0.25"/>
    <row r="62" s="8" customFormat="1" ht="12.75" customHeight="1" x14ac:dyDescent="0.25"/>
    <row r="63" s="8" customFormat="1" ht="12.75" customHeight="1" x14ac:dyDescent="0.25"/>
    <row r="64" s="8" customFormat="1" ht="12.75" customHeight="1" x14ac:dyDescent="0.25"/>
    <row r="65" s="8" customFormat="1" ht="12.75" customHeight="1" x14ac:dyDescent="0.25"/>
    <row r="66" s="8" customFormat="1" ht="12.75" customHeight="1" x14ac:dyDescent="0.25"/>
    <row r="67" s="8" customFormat="1" ht="12.75" customHeight="1" x14ac:dyDescent="0.25"/>
    <row r="68" s="8" customFormat="1" ht="12.75" customHeight="1" x14ac:dyDescent="0.25"/>
    <row r="69" s="8" customFormat="1" ht="12.75" customHeight="1" x14ac:dyDescent="0.25"/>
    <row r="70" s="8" customFormat="1" ht="12.75" customHeight="1" x14ac:dyDescent="0.25"/>
    <row r="71" s="8" customFormat="1" ht="12.75" customHeight="1" x14ac:dyDescent="0.25"/>
    <row r="72" s="8" customFormat="1" ht="12.75" customHeight="1" x14ac:dyDescent="0.25"/>
    <row r="73" s="8" customFormat="1" ht="12.75" customHeight="1" x14ac:dyDescent="0.25"/>
    <row r="74" s="8" customFormat="1" ht="12.75" customHeight="1" x14ac:dyDescent="0.25"/>
    <row r="75" s="8" customFormat="1" ht="12.75" customHeight="1" x14ac:dyDescent="0.25"/>
    <row r="76" s="8" customFormat="1" ht="12.75" customHeight="1" x14ac:dyDescent="0.25"/>
    <row r="77" s="8" customFormat="1" ht="12.75" customHeight="1" x14ac:dyDescent="0.25"/>
    <row r="78" s="8" customFormat="1" ht="12.75" customHeight="1" x14ac:dyDescent="0.25"/>
    <row r="79" s="8" customFormat="1" ht="12.75" customHeight="1" x14ac:dyDescent="0.25"/>
    <row r="80" s="8" customFormat="1" ht="12.75" customHeight="1" x14ac:dyDescent="0.25"/>
    <row r="81" s="8" customFormat="1" ht="12.75" customHeight="1" x14ac:dyDescent="0.25"/>
    <row r="82" s="8" customFormat="1" ht="12.75" customHeight="1" x14ac:dyDescent="0.25"/>
    <row r="83" s="8" customFormat="1" ht="12.75" customHeight="1" x14ac:dyDescent="0.25"/>
    <row r="84" s="8" customFormat="1" ht="12.75" customHeight="1" x14ac:dyDescent="0.25"/>
    <row r="85" s="8" customFormat="1" ht="12.75" customHeight="1" x14ac:dyDescent="0.25"/>
    <row r="86" s="8" customFormat="1" ht="12.75" customHeight="1" x14ac:dyDescent="0.25"/>
    <row r="87" s="8" customFormat="1" ht="12.75" customHeight="1" x14ac:dyDescent="0.25"/>
    <row r="88" s="8" customFormat="1" ht="12.75" customHeight="1" x14ac:dyDescent="0.25"/>
    <row r="89" s="8" customFormat="1" ht="12.75" customHeight="1" x14ac:dyDescent="0.25"/>
    <row r="90" s="8" customFormat="1" ht="12.75" customHeight="1" x14ac:dyDescent="0.25"/>
    <row r="91" s="8" customFormat="1" ht="12.75" customHeight="1" x14ac:dyDescent="0.25"/>
    <row r="92" s="8" customFormat="1" ht="12.75" customHeight="1" x14ac:dyDescent="0.25"/>
    <row r="93" s="8" customFormat="1" ht="12.75" customHeight="1" x14ac:dyDescent="0.25"/>
    <row r="94" s="8" customFormat="1" ht="12.75" customHeight="1" x14ac:dyDescent="0.25"/>
    <row r="95" s="8" customFormat="1" ht="12.75" customHeight="1" x14ac:dyDescent="0.25"/>
    <row r="96" s="8" customFormat="1" ht="12.75" customHeight="1" x14ac:dyDescent="0.25"/>
    <row r="97" s="8" customFormat="1" ht="12.75" customHeight="1" x14ac:dyDescent="0.25"/>
    <row r="98" s="8" customFormat="1" ht="12.75" customHeight="1" x14ac:dyDescent="0.25"/>
    <row r="99" s="8" customFormat="1" ht="12.75" customHeight="1" x14ac:dyDescent="0.25"/>
    <row r="100" s="8" customFormat="1" ht="12.75" customHeight="1" x14ac:dyDescent="0.25"/>
    <row r="101" s="8" customFormat="1" ht="12.75" customHeight="1" x14ac:dyDescent="0.25"/>
    <row r="102" s="8" customFormat="1" ht="12.75" customHeight="1" x14ac:dyDescent="0.25"/>
    <row r="103" s="8" customFormat="1" ht="12.75" customHeight="1" x14ac:dyDescent="0.25"/>
    <row r="104" s="8" customFormat="1" ht="12.75" customHeight="1" x14ac:dyDescent="0.25"/>
    <row r="105" s="8" customFormat="1" ht="12.75" customHeight="1" x14ac:dyDescent="0.25"/>
    <row r="106" s="8" customFormat="1" ht="12.75" customHeight="1" x14ac:dyDescent="0.25"/>
    <row r="107" s="8" customFormat="1" ht="12.75" customHeight="1" x14ac:dyDescent="0.25"/>
    <row r="108" s="8" customFormat="1" ht="12.75" customHeight="1" x14ac:dyDescent="0.25"/>
    <row r="109" s="8" customFormat="1" ht="12.75" customHeight="1" x14ac:dyDescent="0.25"/>
    <row r="110" s="8" customFormat="1" ht="12.75" customHeight="1" x14ac:dyDescent="0.25"/>
    <row r="111" s="8" customFormat="1" ht="12.75" customHeight="1" x14ac:dyDescent="0.25"/>
    <row r="112" s="8" customFormat="1" ht="12.75" customHeight="1" x14ac:dyDescent="0.25"/>
    <row r="113" s="8" customFormat="1" ht="12.75" customHeight="1" x14ac:dyDescent="0.25"/>
    <row r="114" s="8" customFormat="1" ht="12.75" customHeight="1" x14ac:dyDescent="0.25"/>
    <row r="115" s="8" customFormat="1" ht="12.75" customHeight="1" x14ac:dyDescent="0.25"/>
    <row r="116" s="8" customFormat="1" ht="12.75" customHeight="1" x14ac:dyDescent="0.25"/>
    <row r="117" s="8" customFormat="1" ht="12.75" customHeight="1" x14ac:dyDescent="0.25"/>
    <row r="118" s="8" customFormat="1" ht="12.75" customHeight="1" x14ac:dyDescent="0.25"/>
    <row r="119" s="8" customFormat="1" ht="12.75" customHeight="1" x14ac:dyDescent="0.25"/>
    <row r="120" s="8" customFormat="1" ht="12.75" customHeight="1" x14ac:dyDescent="0.25"/>
    <row r="121" s="8" customFormat="1" ht="12.75" customHeight="1" x14ac:dyDescent="0.25"/>
    <row r="122" s="8" customFormat="1" ht="12.75" customHeight="1" x14ac:dyDescent="0.25"/>
    <row r="123" s="8" customFormat="1" ht="12.75" customHeight="1" x14ac:dyDescent="0.25"/>
    <row r="124" s="8" customFormat="1" ht="12.75" customHeight="1" x14ac:dyDescent="0.25"/>
    <row r="125" s="8" customFormat="1" ht="12.75" customHeight="1" x14ac:dyDescent="0.25"/>
    <row r="126" s="8" customFormat="1" ht="12.75" customHeight="1" x14ac:dyDescent="0.25"/>
    <row r="127" s="8" customFormat="1" ht="12.75" customHeight="1" x14ac:dyDescent="0.25"/>
    <row r="128" s="8" customFormat="1" ht="12.75" customHeight="1" x14ac:dyDescent="0.25"/>
    <row r="129" s="8" customFormat="1" ht="12.75" customHeight="1" x14ac:dyDescent="0.25"/>
    <row r="130" s="8" customFormat="1" ht="12.75" customHeight="1" x14ac:dyDescent="0.25"/>
    <row r="131" s="8" customFormat="1" ht="12.75" customHeight="1" x14ac:dyDescent="0.25"/>
    <row r="132" s="8" customFormat="1" ht="12.75" customHeight="1" x14ac:dyDescent="0.25"/>
    <row r="133" s="8" customFormat="1" ht="12.75" customHeight="1" x14ac:dyDescent="0.25"/>
    <row r="134" s="8" customFormat="1" ht="12.75" customHeight="1" x14ac:dyDescent="0.25"/>
    <row r="135" s="8" customFormat="1" ht="12.75" customHeight="1" x14ac:dyDescent="0.25"/>
    <row r="136" s="8" customFormat="1" ht="12.75" customHeight="1" x14ac:dyDescent="0.25"/>
    <row r="137" s="8" customFormat="1" ht="12.75" customHeight="1" x14ac:dyDescent="0.25"/>
    <row r="138" s="8" customFormat="1" ht="12.75" customHeight="1" x14ac:dyDescent="0.25"/>
    <row r="139" s="8" customFormat="1" ht="12.75" customHeight="1" x14ac:dyDescent="0.25"/>
    <row r="140" s="8" customFormat="1" ht="12.75" customHeight="1" x14ac:dyDescent="0.25"/>
    <row r="141" s="8" customFormat="1" ht="12.75" customHeight="1" x14ac:dyDescent="0.25"/>
    <row r="142" s="8" customFormat="1" ht="12.75" customHeight="1" x14ac:dyDescent="0.25"/>
    <row r="143" s="8" customFormat="1" ht="12.75" customHeight="1" x14ac:dyDescent="0.25"/>
    <row r="144" s="8" customFormat="1" ht="12.75" customHeight="1" x14ac:dyDescent="0.25"/>
    <row r="145" s="8" customFormat="1" ht="12.75" customHeight="1" x14ac:dyDescent="0.25"/>
    <row r="146" s="8" customFormat="1" ht="12.75" customHeight="1" x14ac:dyDescent="0.25"/>
    <row r="147" s="8" customFormat="1" ht="12.75" customHeight="1" x14ac:dyDescent="0.25"/>
    <row r="148" s="8" customFormat="1" ht="12.75" customHeight="1" x14ac:dyDescent="0.25"/>
    <row r="149" s="8" customFormat="1" ht="12.75" customHeight="1" x14ac:dyDescent="0.25"/>
    <row r="150" s="18" customFormat="1" ht="12.75" customHeight="1" x14ac:dyDescent="0.25"/>
    <row r="151" s="18" customFormat="1" ht="12.75" customHeight="1" x14ac:dyDescent="0.25"/>
    <row r="152" s="8" customFormat="1" ht="12.75" customHeight="1" x14ac:dyDescent="0.25"/>
    <row r="153" s="8" customFormat="1" ht="12.75" customHeight="1" x14ac:dyDescent="0.25"/>
    <row r="154" s="8" customFormat="1" ht="12.75" customHeight="1" x14ac:dyDescent="0.25"/>
    <row r="155" s="8" customFormat="1" ht="12.75" customHeight="1" x14ac:dyDescent="0.25"/>
    <row r="156" s="8" customFormat="1" ht="12.75" customHeight="1" x14ac:dyDescent="0.25"/>
    <row r="157" s="8" customFormat="1" ht="12.75" customHeight="1" x14ac:dyDescent="0.25"/>
    <row r="158" s="8" customFormat="1" ht="12.75" customHeight="1" x14ac:dyDescent="0.25"/>
    <row r="159" s="8" customFormat="1" ht="12.75" customHeight="1" x14ac:dyDescent="0.25"/>
    <row r="160" s="8" customFormat="1" ht="12.75" customHeight="1" x14ac:dyDescent="0.25"/>
    <row r="161" s="8" customFormat="1" ht="12.75" customHeight="1" x14ac:dyDescent="0.25"/>
    <row r="162" s="8" customFormat="1" ht="12.75" customHeight="1" x14ac:dyDescent="0.25"/>
    <row r="163" s="8" customFormat="1" ht="12.75" customHeight="1" x14ac:dyDescent="0.25"/>
    <row r="164" s="8" customFormat="1" ht="12.75" customHeight="1" x14ac:dyDescent="0.25"/>
    <row r="165" s="8" customFormat="1" ht="12.75" customHeight="1" x14ac:dyDescent="0.25"/>
    <row r="166" s="8" customFormat="1" ht="12.75" customHeight="1" x14ac:dyDescent="0.25"/>
    <row r="167" s="8" customFormat="1" ht="12.75" customHeight="1" x14ac:dyDescent="0.25"/>
    <row r="168" s="8" customFormat="1" ht="12.75" customHeight="1" x14ac:dyDescent="0.25"/>
    <row r="169" s="8" customFormat="1" ht="12.75" customHeight="1" x14ac:dyDescent="0.25"/>
    <row r="170" s="8" customFormat="1" ht="12.75" customHeight="1" x14ac:dyDescent="0.25"/>
    <row r="171" s="8" customFormat="1" ht="12.75" customHeight="1" x14ac:dyDescent="0.25"/>
    <row r="172" s="8" customFormat="1" ht="12.75" customHeight="1" x14ac:dyDescent="0.25"/>
    <row r="173" s="8" customFormat="1" ht="12.75" customHeight="1" x14ac:dyDescent="0.25"/>
    <row r="174" s="8" customFormat="1" ht="12.75" customHeight="1" x14ac:dyDescent="0.25"/>
    <row r="175" s="8" customFormat="1" ht="12.75" customHeight="1" x14ac:dyDescent="0.25"/>
    <row r="176" s="8" customFormat="1" ht="12.75" customHeight="1" x14ac:dyDescent="0.25"/>
    <row r="177" s="8" customFormat="1" ht="12.75" customHeight="1" x14ac:dyDescent="0.25"/>
    <row r="178" s="8" customFormat="1" ht="12.75" customHeight="1" x14ac:dyDescent="0.25"/>
    <row r="179" s="8" customFormat="1" ht="12.75" customHeight="1" x14ac:dyDescent="0.25"/>
    <row r="180" s="8" customFormat="1" ht="12.75" customHeight="1" x14ac:dyDescent="0.25"/>
    <row r="181" s="8" customFormat="1" ht="12.75" customHeight="1" x14ac:dyDescent="0.25"/>
    <row r="182" s="8" customFormat="1" ht="12.75" customHeight="1" x14ac:dyDescent="0.25"/>
    <row r="183" s="8" customFormat="1" ht="12.75" customHeight="1" x14ac:dyDescent="0.25"/>
    <row r="184" s="8" customFormat="1" ht="12.75" customHeight="1" x14ac:dyDescent="0.25"/>
    <row r="185" s="8" customFormat="1" ht="12.75" customHeight="1" x14ac:dyDescent="0.25"/>
    <row r="186" s="8" customFormat="1" ht="12.75" customHeight="1" x14ac:dyDescent="0.25"/>
    <row r="187" s="8" customFormat="1" ht="12.75" customHeight="1" x14ac:dyDescent="0.25"/>
    <row r="188" s="8" customFormat="1" ht="12.75" customHeight="1" x14ac:dyDescent="0.25"/>
    <row r="189" s="8" customFormat="1" ht="12.75" customHeight="1" x14ac:dyDescent="0.25"/>
    <row r="190" s="8" customFormat="1" ht="12.75" customHeight="1" x14ac:dyDescent="0.25"/>
    <row r="191" s="8" customFormat="1" ht="12.75" customHeight="1" x14ac:dyDescent="0.25"/>
    <row r="192" s="8" customFormat="1" ht="12.75" customHeight="1" x14ac:dyDescent="0.25"/>
    <row r="193" s="8" customFormat="1" ht="12.75" customHeight="1" x14ac:dyDescent="0.25"/>
    <row r="194" s="8" customFormat="1" ht="12.75" customHeight="1" x14ac:dyDescent="0.25"/>
    <row r="195" s="8" customFormat="1" ht="12.75" customHeight="1" x14ac:dyDescent="0.25"/>
    <row r="196" s="8" customFormat="1" ht="12.75" customHeight="1" x14ac:dyDescent="0.25"/>
    <row r="197" s="8" customFormat="1" ht="12.75" customHeight="1" x14ac:dyDescent="0.25"/>
    <row r="198" s="8" customFormat="1" ht="12.75" customHeight="1" x14ac:dyDescent="0.25"/>
    <row r="199" s="8" customFormat="1" ht="12.75" customHeight="1" x14ac:dyDescent="0.25"/>
    <row r="200" s="8" customFormat="1" ht="12.75" customHeight="1" x14ac:dyDescent="0.25"/>
    <row r="201" s="8" customFormat="1" ht="12.75" customHeight="1" x14ac:dyDescent="0.25"/>
    <row r="202" s="8" customFormat="1" ht="12.75" customHeight="1" x14ac:dyDescent="0.25"/>
    <row r="203" s="8" customFormat="1" ht="12.75" customHeight="1" x14ac:dyDescent="0.25"/>
    <row r="204" s="8" customFormat="1" ht="12.75" customHeight="1" x14ac:dyDescent="0.25"/>
    <row r="205" s="8" customFormat="1" ht="12.75" customHeight="1" x14ac:dyDescent="0.25"/>
    <row r="206" s="8" customFormat="1" ht="12.75" customHeight="1" x14ac:dyDescent="0.25"/>
    <row r="207" s="8" customFormat="1" ht="12.75" customHeight="1" x14ac:dyDescent="0.25"/>
    <row r="208" s="8" customFormat="1" ht="12.75" customHeight="1" x14ac:dyDescent="0.25"/>
    <row r="209" s="8" customFormat="1" ht="12.75" customHeight="1" x14ac:dyDescent="0.25"/>
    <row r="210" s="8" customFormat="1" ht="12.75" customHeight="1" x14ac:dyDescent="0.25"/>
    <row r="211" s="8" customFormat="1" ht="12.75" customHeight="1" x14ac:dyDescent="0.25"/>
    <row r="212" s="8" customFormat="1" ht="12.75" customHeight="1" x14ac:dyDescent="0.25"/>
    <row r="213" s="8" customFormat="1" ht="12.75" customHeight="1" x14ac:dyDescent="0.25"/>
    <row r="214" s="8" customFormat="1" ht="12.75" customHeight="1" x14ac:dyDescent="0.25"/>
    <row r="215" s="8" customFormat="1" ht="12.75" customHeight="1" x14ac:dyDescent="0.25"/>
    <row r="216" s="8" customFormat="1" ht="12.75" customHeight="1" x14ac:dyDescent="0.25"/>
    <row r="217" s="8" customFormat="1" ht="12.75" customHeight="1" x14ac:dyDescent="0.25"/>
    <row r="218" s="8" customFormat="1" ht="12.75" customHeight="1" x14ac:dyDescent="0.25"/>
    <row r="219" s="8" customFormat="1" ht="12.75" customHeight="1" x14ac:dyDescent="0.25"/>
    <row r="220" s="8" customFormat="1" ht="12.75" customHeight="1" x14ac:dyDescent="0.25"/>
    <row r="221" s="8" customFormat="1" ht="12.75" customHeight="1" x14ac:dyDescent="0.25"/>
    <row r="222" s="8" customFormat="1" ht="12.75" customHeight="1" x14ac:dyDescent="0.25"/>
    <row r="223" s="8" customFormat="1" ht="12.75" customHeight="1" x14ac:dyDescent="0.25"/>
    <row r="224" s="8" customFormat="1" ht="12.75" customHeight="1" x14ac:dyDescent="0.25"/>
    <row r="225" s="8" customFormat="1" ht="12.75" customHeight="1" x14ac:dyDescent="0.25"/>
    <row r="226" s="8" customFormat="1" ht="12.75" customHeight="1" x14ac:dyDescent="0.25"/>
    <row r="227" s="8" customFormat="1" ht="12.75" customHeight="1" x14ac:dyDescent="0.25"/>
    <row r="228" s="8" customFormat="1" ht="12.75" customHeight="1" x14ac:dyDescent="0.25"/>
    <row r="229" s="8" customFormat="1" ht="12.75" customHeight="1" x14ac:dyDescent="0.25"/>
    <row r="230" s="8" customFormat="1" ht="12.75" customHeight="1" x14ac:dyDescent="0.25"/>
    <row r="231" s="8" customFormat="1" ht="12.75" customHeight="1" x14ac:dyDescent="0.25"/>
    <row r="232" s="8" customFormat="1" ht="12.75" customHeight="1" x14ac:dyDescent="0.25"/>
    <row r="233" s="8" customFormat="1" ht="12.75" customHeight="1" x14ac:dyDescent="0.25"/>
    <row r="234" s="8" customFormat="1" ht="12.75" customHeight="1" x14ac:dyDescent="0.25"/>
    <row r="235" s="8" customFormat="1" ht="12.75" customHeight="1" x14ac:dyDescent="0.25"/>
    <row r="236" s="8" customFormat="1" ht="12.75" customHeight="1" x14ac:dyDescent="0.25"/>
    <row r="237" s="8" customFormat="1" ht="12.75" customHeight="1" x14ac:dyDescent="0.25"/>
    <row r="238" s="8" customFormat="1" ht="12.75" customHeight="1" x14ac:dyDescent="0.25"/>
    <row r="239" s="8" customFormat="1" ht="12.75" customHeight="1" x14ac:dyDescent="0.25"/>
    <row r="240" s="8" customFormat="1" ht="12.75" customHeight="1" x14ac:dyDescent="0.25"/>
    <row r="241" s="8" customFormat="1" ht="12.75" customHeight="1" x14ac:dyDescent="0.25"/>
    <row r="242" s="8" customFormat="1" ht="12.75" customHeight="1" x14ac:dyDescent="0.25"/>
    <row r="243" s="8" customFormat="1" ht="12.75" customHeight="1" x14ac:dyDescent="0.25"/>
    <row r="244" s="8" customFormat="1" ht="12.75" customHeight="1" x14ac:dyDescent="0.25"/>
    <row r="245" s="8" customFormat="1" ht="12.75" customHeight="1" x14ac:dyDescent="0.25"/>
    <row r="246" s="8" customFormat="1" ht="12.75" customHeight="1" x14ac:dyDescent="0.25"/>
    <row r="247" s="8" customFormat="1" ht="12.75" customHeight="1" x14ac:dyDescent="0.25"/>
    <row r="248" s="8" customFormat="1" ht="12.75" customHeight="1" x14ac:dyDescent="0.25"/>
    <row r="249" s="8" customFormat="1" ht="12.75" customHeight="1" x14ac:dyDescent="0.25"/>
    <row r="250" s="8" customFormat="1" ht="12.75" customHeight="1" x14ac:dyDescent="0.25"/>
    <row r="251" s="8" customFormat="1" ht="12.75" customHeight="1" x14ac:dyDescent="0.25"/>
    <row r="252" s="8" customFormat="1" ht="12.75" customHeight="1" x14ac:dyDescent="0.25"/>
    <row r="253" s="8" customFormat="1" ht="12.75" customHeight="1" x14ac:dyDescent="0.25"/>
    <row r="254" s="8" customFormat="1" ht="12.75" customHeight="1" x14ac:dyDescent="0.25"/>
    <row r="255" s="8" customFormat="1" ht="12.75" customHeight="1" x14ac:dyDescent="0.25"/>
    <row r="256" s="8" customFormat="1" ht="12.75" customHeight="1" x14ac:dyDescent="0.25"/>
    <row r="257" s="8" customFormat="1" ht="12.75" customHeight="1" x14ac:dyDescent="0.25"/>
    <row r="258" s="8" customFormat="1" ht="12.75" customHeight="1" x14ac:dyDescent="0.25"/>
    <row r="259" s="8" customFormat="1" ht="12.75" customHeight="1" x14ac:dyDescent="0.25"/>
    <row r="260" s="8" customFormat="1" ht="12.75" customHeight="1" x14ac:dyDescent="0.25"/>
    <row r="261" s="8" customFormat="1" ht="12.75" customHeight="1" x14ac:dyDescent="0.25"/>
    <row r="262" s="8" customFormat="1" ht="12.75" customHeight="1" x14ac:dyDescent="0.25"/>
    <row r="263" s="8" customFormat="1" ht="12.75" customHeight="1" x14ac:dyDescent="0.25"/>
    <row r="264" s="8" customFormat="1" ht="12.75" customHeight="1" x14ac:dyDescent="0.25"/>
    <row r="265" s="8" customFormat="1" ht="12.75" customHeight="1" x14ac:dyDescent="0.25"/>
    <row r="266" s="8" customFormat="1" ht="12.75" customHeight="1" x14ac:dyDescent="0.25"/>
    <row r="267" s="8" customFormat="1" ht="12.75" customHeight="1" x14ac:dyDescent="0.25"/>
    <row r="268" s="8" customFormat="1" ht="12.75" customHeight="1" x14ac:dyDescent="0.25"/>
    <row r="269" s="8" customFormat="1" ht="12.75" customHeight="1" x14ac:dyDescent="0.25"/>
    <row r="270" s="8" customFormat="1" ht="12.75" customHeight="1" x14ac:dyDescent="0.25"/>
    <row r="271" s="8" customFormat="1" ht="12.75" customHeight="1" x14ac:dyDescent="0.25"/>
    <row r="272" s="8" customFormat="1" ht="12.75" customHeight="1" x14ac:dyDescent="0.25"/>
    <row r="273" s="8" customFormat="1" ht="12.75" customHeight="1" x14ac:dyDescent="0.25"/>
    <row r="274" s="8" customFormat="1" ht="12.75" customHeight="1" x14ac:dyDescent="0.25"/>
    <row r="275" s="8" customFormat="1" ht="12.75" customHeight="1" x14ac:dyDescent="0.25"/>
    <row r="276" s="8" customFormat="1" ht="12.75" customHeight="1" x14ac:dyDescent="0.25"/>
    <row r="277" s="8" customFormat="1" ht="12.75" customHeight="1" x14ac:dyDescent="0.25"/>
    <row r="278" s="8" customFormat="1" ht="12.75" customHeight="1" x14ac:dyDescent="0.25"/>
    <row r="279" s="8" customFormat="1" ht="12.75" customHeight="1" x14ac:dyDescent="0.25"/>
    <row r="280" s="8" customFormat="1" ht="12.75" customHeight="1" x14ac:dyDescent="0.25"/>
    <row r="281" s="8" customFormat="1" ht="12.75" customHeight="1" x14ac:dyDescent="0.25"/>
    <row r="282" s="8" customFormat="1" ht="12.75" customHeight="1" x14ac:dyDescent="0.25"/>
    <row r="283" s="8" customFormat="1" ht="12.75" customHeight="1" x14ac:dyDescent="0.25"/>
    <row r="284" s="8" customFormat="1" ht="12.75" customHeight="1" x14ac:dyDescent="0.25"/>
    <row r="285" s="8" customFormat="1" ht="12.75" customHeight="1" x14ac:dyDescent="0.25"/>
    <row r="286" s="8" customFormat="1" ht="12.75" customHeight="1" x14ac:dyDescent="0.25"/>
    <row r="287" s="8" customFormat="1" ht="12.75" customHeight="1" x14ac:dyDescent="0.25"/>
    <row r="288" s="8" customFormat="1" ht="12.75" customHeight="1" x14ac:dyDescent="0.25"/>
    <row r="289" s="8" customFormat="1" ht="12.75" customHeight="1" x14ac:dyDescent="0.25"/>
    <row r="290" s="8" customFormat="1" ht="12.75" customHeight="1" x14ac:dyDescent="0.25"/>
    <row r="291" s="8" customFormat="1" ht="12.75" customHeight="1" x14ac:dyDescent="0.25"/>
    <row r="292" s="8" customFormat="1" ht="12.75" customHeight="1" x14ac:dyDescent="0.25"/>
    <row r="293" s="8" customFormat="1" ht="12.75" customHeight="1" x14ac:dyDescent="0.25"/>
    <row r="294" s="8" customFormat="1" ht="12.75" customHeight="1" x14ac:dyDescent="0.25"/>
    <row r="295" s="8" customFormat="1" ht="12.75" customHeight="1" x14ac:dyDescent="0.25"/>
    <row r="296" s="8" customFormat="1" ht="12.75" customHeight="1" x14ac:dyDescent="0.25"/>
    <row r="297" s="8" customFormat="1" ht="12.75" customHeight="1" x14ac:dyDescent="0.25"/>
    <row r="298" s="8" customFormat="1" ht="12.75" customHeight="1" x14ac:dyDescent="0.25"/>
    <row r="299" s="8" customFormat="1" ht="12.75" customHeight="1" x14ac:dyDescent="0.25"/>
    <row r="300" s="8" customFormat="1" ht="12.75" customHeight="1" x14ac:dyDescent="0.25"/>
    <row r="301" s="8" customFormat="1" ht="12.75" customHeight="1" x14ac:dyDescent="0.25"/>
    <row r="302" s="8" customFormat="1" ht="12.75" customHeight="1" x14ac:dyDescent="0.25"/>
    <row r="303" s="8" customFormat="1" ht="12.75" customHeight="1" x14ac:dyDescent="0.25"/>
    <row r="304" s="8" customFormat="1" ht="12.75" customHeight="1" x14ac:dyDescent="0.25"/>
    <row r="305" s="8" customFormat="1" ht="12.75" customHeight="1" x14ac:dyDescent="0.25"/>
    <row r="306" s="8" customFormat="1" ht="12.75" customHeight="1" x14ac:dyDescent="0.25"/>
    <row r="307" s="8" customFormat="1" ht="12.75" customHeight="1" x14ac:dyDescent="0.25"/>
    <row r="308" s="8" customFormat="1" ht="12.75" customHeight="1" x14ac:dyDescent="0.25"/>
    <row r="309" s="8" customFormat="1" ht="12.75" customHeight="1" x14ac:dyDescent="0.25"/>
    <row r="310" s="8" customFormat="1" ht="12.75" customHeight="1" x14ac:dyDescent="0.25"/>
    <row r="311" s="8" customFormat="1" ht="12.75" customHeight="1" x14ac:dyDescent="0.25"/>
    <row r="312" s="8" customFormat="1" ht="12.75" customHeight="1" x14ac:dyDescent="0.25"/>
    <row r="313" s="8" customFormat="1" ht="12.75" customHeight="1" x14ac:dyDescent="0.25"/>
    <row r="314" s="8" customFormat="1" ht="12.75" customHeight="1" x14ac:dyDescent="0.25"/>
    <row r="315" s="8" customFormat="1" ht="12.75" customHeight="1" x14ac:dyDescent="0.25"/>
    <row r="316" s="8" customFormat="1" ht="12.75" customHeight="1" x14ac:dyDescent="0.25"/>
    <row r="317" s="8" customFormat="1" ht="12.75" customHeight="1" x14ac:dyDescent="0.25"/>
    <row r="318" s="8" customFormat="1" ht="12.75" customHeight="1" x14ac:dyDescent="0.25"/>
    <row r="319" s="8" customFormat="1" ht="12.75" customHeight="1" x14ac:dyDescent="0.25"/>
    <row r="320" s="8" customFormat="1" ht="12.75" customHeight="1" x14ac:dyDescent="0.25"/>
    <row r="321" s="8" customFormat="1" ht="12.75" customHeight="1" x14ac:dyDescent="0.25"/>
    <row r="322" s="8" customFormat="1" ht="12.75" customHeight="1" x14ac:dyDescent="0.25"/>
    <row r="323" s="8" customFormat="1" ht="12.75" customHeight="1" x14ac:dyDescent="0.25"/>
    <row r="324" s="8" customFormat="1" ht="12.75" customHeight="1" x14ac:dyDescent="0.25"/>
    <row r="325" s="8" customFormat="1" ht="12.75" customHeight="1" x14ac:dyDescent="0.25"/>
    <row r="326" s="8" customFormat="1" ht="12.75" customHeight="1" x14ac:dyDescent="0.25"/>
    <row r="327" s="8" customFormat="1" ht="12.75" customHeight="1" x14ac:dyDescent="0.25"/>
    <row r="328" s="8" customFormat="1" ht="12.75" customHeight="1" x14ac:dyDescent="0.25"/>
    <row r="329" s="8" customFormat="1" ht="12.75" customHeight="1" x14ac:dyDescent="0.25"/>
    <row r="330" s="8" customFormat="1" ht="12.75" customHeight="1" x14ac:dyDescent="0.25"/>
    <row r="331" s="8" customFormat="1" ht="12.75" customHeight="1" x14ac:dyDescent="0.25"/>
    <row r="332" s="8" customFormat="1" ht="12.75" customHeight="1" x14ac:dyDescent="0.25"/>
    <row r="333" s="8" customFormat="1" ht="12.75" customHeight="1" x14ac:dyDescent="0.25"/>
    <row r="334" s="8" customFormat="1" ht="12.75" customHeight="1" x14ac:dyDescent="0.25"/>
    <row r="335" s="8" customFormat="1" ht="12.75" customHeight="1" x14ac:dyDescent="0.25"/>
    <row r="336" s="8" customFormat="1" ht="12.75" customHeight="1" x14ac:dyDescent="0.25"/>
    <row r="337" s="8" customFormat="1" ht="12.75" customHeight="1" x14ac:dyDescent="0.25"/>
    <row r="338" s="8" customFormat="1" ht="12.75" customHeight="1" x14ac:dyDescent="0.25"/>
    <row r="339" s="8" customFormat="1" ht="12.75" customHeight="1" x14ac:dyDescent="0.25"/>
    <row r="340" s="8" customFormat="1" ht="12.75" customHeight="1" x14ac:dyDescent="0.25"/>
    <row r="341" s="8" customFormat="1" ht="12.75" customHeight="1" x14ac:dyDescent="0.25"/>
    <row r="342" s="8" customFormat="1" ht="12.75" customHeight="1" x14ac:dyDescent="0.25"/>
    <row r="343" s="8" customFormat="1" ht="12.75" customHeight="1" x14ac:dyDescent="0.25"/>
    <row r="344" s="8" customFormat="1" ht="12.75" customHeight="1" x14ac:dyDescent="0.25"/>
    <row r="345" s="8" customFormat="1" ht="12.75" customHeight="1" x14ac:dyDescent="0.25"/>
    <row r="346" s="8" customFormat="1" ht="12.75" customHeight="1" x14ac:dyDescent="0.25"/>
    <row r="347" s="8" customFormat="1" ht="12.75" customHeight="1" x14ac:dyDescent="0.25"/>
    <row r="348" s="8" customFormat="1" ht="12.75" customHeight="1" x14ac:dyDescent="0.25"/>
    <row r="349" s="8" customFormat="1" ht="12.75" customHeight="1" x14ac:dyDescent="0.25"/>
    <row r="350" s="8" customFormat="1" ht="12.75" customHeight="1" x14ac:dyDescent="0.25"/>
    <row r="351" s="8" customFormat="1" ht="12.75" customHeight="1" x14ac:dyDescent="0.25"/>
    <row r="352" s="8" customFormat="1" ht="12.75" customHeight="1" x14ac:dyDescent="0.25"/>
    <row r="353" s="8" customFormat="1" ht="12.75" customHeight="1" x14ac:dyDescent="0.25"/>
    <row r="354" s="8" customFormat="1" ht="12.75" customHeight="1" x14ac:dyDescent="0.25"/>
    <row r="355" s="8" customFormat="1" ht="12.75" customHeight="1" x14ac:dyDescent="0.25"/>
    <row r="356" s="8" customFormat="1" ht="12.75" customHeight="1" x14ac:dyDescent="0.25"/>
    <row r="357" s="8" customFormat="1" ht="12.75" customHeight="1" x14ac:dyDescent="0.25"/>
    <row r="358" s="8" customFormat="1" ht="12.75" customHeight="1" x14ac:dyDescent="0.25"/>
    <row r="359" s="8" customFormat="1" ht="12.75" customHeight="1" x14ac:dyDescent="0.25"/>
    <row r="360" s="8" customFormat="1" ht="12.75" customHeight="1" x14ac:dyDescent="0.25"/>
    <row r="361" s="8" customFormat="1" ht="12.75" customHeight="1" x14ac:dyDescent="0.25"/>
    <row r="362" s="8" customFormat="1" ht="12.75" customHeight="1" x14ac:dyDescent="0.25"/>
    <row r="363" s="8" customFormat="1" ht="12.75" customHeight="1" x14ac:dyDescent="0.25"/>
    <row r="364" s="8" customFormat="1" ht="12.75" customHeight="1" x14ac:dyDescent="0.25"/>
    <row r="365" s="8" customFormat="1" ht="12.75" customHeight="1" x14ac:dyDescent="0.25"/>
    <row r="366" s="8" customFormat="1" ht="12.75" customHeight="1" x14ac:dyDescent="0.25"/>
    <row r="367" s="8" customFormat="1" ht="12.75" customHeight="1" x14ac:dyDescent="0.25"/>
    <row r="368" s="8" customFormat="1" ht="12.75" customHeight="1" x14ac:dyDescent="0.25"/>
    <row r="369" s="8" customFormat="1" ht="12.75" customHeight="1" x14ac:dyDescent="0.25"/>
    <row r="370" s="8" customFormat="1" ht="12.75" customHeight="1" x14ac:dyDescent="0.25"/>
    <row r="371" s="8" customFormat="1" ht="12.75" customHeight="1" x14ac:dyDescent="0.25"/>
    <row r="372" s="8" customFormat="1" ht="12.75" customHeight="1" x14ac:dyDescent="0.25"/>
    <row r="373" s="8" customFormat="1" ht="12.75" customHeight="1" x14ac:dyDescent="0.25"/>
    <row r="374" s="8" customFormat="1" ht="12.75" customHeight="1" x14ac:dyDescent="0.25"/>
    <row r="375" s="8" customFormat="1" ht="12.75" customHeight="1" x14ac:dyDescent="0.25"/>
    <row r="376" s="8" customFormat="1" ht="12.75" customHeight="1" x14ac:dyDescent="0.25"/>
    <row r="377" s="8" customFormat="1" ht="12.75" customHeight="1" x14ac:dyDescent="0.25"/>
    <row r="378" s="8" customFormat="1" ht="12.75" customHeight="1" x14ac:dyDescent="0.25"/>
    <row r="379" s="8" customFormat="1" ht="12.75" customHeight="1" x14ac:dyDescent="0.25"/>
    <row r="380" s="8" customFormat="1" ht="12.75" customHeight="1" x14ac:dyDescent="0.25"/>
    <row r="381" s="8" customFormat="1" ht="12.75" customHeight="1" x14ac:dyDescent="0.25"/>
    <row r="382" s="8" customFormat="1" ht="12.75" customHeight="1" x14ac:dyDescent="0.25"/>
    <row r="383" s="8" customFormat="1" ht="12.75" customHeight="1" x14ac:dyDescent="0.25"/>
    <row r="384" s="8" customFormat="1" ht="12.75" customHeight="1" x14ac:dyDescent="0.25"/>
    <row r="385" s="8" customFormat="1" ht="12.75" customHeight="1" x14ac:dyDescent="0.25"/>
    <row r="386" s="8" customFormat="1" ht="12.75" customHeight="1" x14ac:dyDescent="0.25"/>
    <row r="387" s="8" customFormat="1" ht="12.75" customHeight="1" x14ac:dyDescent="0.25"/>
    <row r="388" s="8" customFormat="1" ht="12.75" customHeight="1" x14ac:dyDescent="0.25"/>
    <row r="389" s="8" customFormat="1" ht="12.75" customHeight="1" x14ac:dyDescent="0.25"/>
    <row r="390" s="8" customFormat="1" ht="12.75" customHeight="1" x14ac:dyDescent="0.25"/>
    <row r="391" s="8" customFormat="1" ht="12.75" customHeight="1" x14ac:dyDescent="0.25"/>
    <row r="392" s="8" customFormat="1" ht="12.75" customHeight="1" x14ac:dyDescent="0.25"/>
    <row r="393" s="8" customFormat="1" ht="12.75" customHeight="1" x14ac:dyDescent="0.25"/>
    <row r="394" s="8" customFormat="1" ht="12.75" customHeight="1" x14ac:dyDescent="0.25"/>
    <row r="395" s="8" customFormat="1" ht="12.75" customHeight="1" x14ac:dyDescent="0.25"/>
    <row r="396" s="8" customFormat="1" ht="12.75" customHeight="1" x14ac:dyDescent="0.25"/>
    <row r="397" s="8" customFormat="1" ht="12.75" customHeight="1" x14ac:dyDescent="0.25"/>
    <row r="398" s="8" customFormat="1" ht="12.75" customHeight="1" x14ac:dyDescent="0.25"/>
    <row r="399" s="8" customFormat="1" ht="12.75" customHeight="1" x14ac:dyDescent="0.25"/>
    <row r="400" s="8" customFormat="1" ht="12.75" customHeight="1" x14ac:dyDescent="0.25"/>
    <row r="401" s="8" customFormat="1" ht="12.75" customHeight="1" x14ac:dyDescent="0.25"/>
    <row r="402" s="8" customFormat="1" ht="12.75" customHeight="1" x14ac:dyDescent="0.25"/>
    <row r="403" s="8" customFormat="1" ht="12.75" customHeight="1" x14ac:dyDescent="0.25"/>
    <row r="404" s="8" customFormat="1" ht="12.75" customHeight="1" x14ac:dyDescent="0.25"/>
    <row r="405" s="8" customFormat="1" ht="12.75" customHeight="1" x14ac:dyDescent="0.25"/>
    <row r="406" s="8" customFormat="1" ht="12.75" customHeight="1" x14ac:dyDescent="0.25"/>
    <row r="407" s="8" customFormat="1" ht="12.75" customHeight="1" x14ac:dyDescent="0.25"/>
    <row r="408" s="8" customFormat="1" ht="12.75" customHeight="1" x14ac:dyDescent="0.25"/>
    <row r="409" s="8" customFormat="1" ht="12.75" customHeight="1" x14ac:dyDescent="0.25"/>
    <row r="410" s="8" customFormat="1" ht="12.75" customHeight="1" x14ac:dyDescent="0.25"/>
    <row r="411" s="8" customFormat="1" ht="12.75" customHeight="1" x14ac:dyDescent="0.25"/>
    <row r="412" s="8" customFormat="1" ht="12.75" customHeight="1" x14ac:dyDescent="0.25"/>
    <row r="413" s="8" customFormat="1" ht="12.75" customHeight="1" x14ac:dyDescent="0.25"/>
    <row r="414" s="8" customFormat="1" ht="12.75" customHeight="1" x14ac:dyDescent="0.25"/>
    <row r="415" s="8" customFormat="1" ht="12.75" customHeight="1" x14ac:dyDescent="0.25"/>
    <row r="416" s="8" customFormat="1" ht="12.75" customHeight="1" x14ac:dyDescent="0.25"/>
    <row r="417" s="8" customFormat="1" ht="12.75" customHeight="1" x14ac:dyDescent="0.25"/>
    <row r="418" s="8" customFormat="1" ht="12.75" customHeight="1" x14ac:dyDescent="0.25"/>
    <row r="419" s="8" customFormat="1" ht="12.75" customHeight="1" x14ac:dyDescent="0.25"/>
    <row r="420" s="8" customFormat="1" ht="12.75" customHeight="1" x14ac:dyDescent="0.25"/>
    <row r="421" s="8" customFormat="1" ht="12.75" customHeight="1" x14ac:dyDescent="0.25"/>
    <row r="422" s="8" customFormat="1" ht="12.75" customHeight="1" x14ac:dyDescent="0.25"/>
    <row r="423" s="8" customFormat="1" ht="12.75" customHeight="1" x14ac:dyDescent="0.25"/>
    <row r="424" s="8" customFormat="1" ht="12.75" customHeight="1" x14ac:dyDescent="0.25"/>
    <row r="425" s="8" customFormat="1" ht="12.75" customHeight="1" x14ac:dyDescent="0.25"/>
    <row r="426" s="8" customFormat="1" ht="12.75" customHeight="1" x14ac:dyDescent="0.25"/>
    <row r="427" s="8" customFormat="1" ht="12.75" customHeight="1" x14ac:dyDescent="0.25"/>
    <row r="428" s="8" customFormat="1" ht="12.75" customHeight="1" x14ac:dyDescent="0.25"/>
    <row r="429" s="8" customFormat="1" ht="12.75" customHeight="1" x14ac:dyDescent="0.25"/>
    <row r="430" s="8" customFormat="1" ht="12.75" customHeight="1" x14ac:dyDescent="0.25"/>
    <row r="431" s="8" customFormat="1" ht="12.75" customHeight="1" x14ac:dyDescent="0.25"/>
    <row r="432" s="8" customFormat="1" ht="12.75" customHeight="1" x14ac:dyDescent="0.25"/>
    <row r="433" s="8" customFormat="1" ht="12.75" customHeight="1" x14ac:dyDescent="0.25"/>
    <row r="434" s="8" customFormat="1" ht="12.75" customHeight="1" x14ac:dyDescent="0.25"/>
    <row r="435" s="8" customFormat="1" ht="12.75" customHeight="1" x14ac:dyDescent="0.25"/>
    <row r="436" s="8" customFormat="1" ht="12.75" customHeight="1" x14ac:dyDescent="0.25"/>
    <row r="437" s="8" customFormat="1" ht="12.75" customHeight="1" x14ac:dyDescent="0.25"/>
    <row r="438" s="8" customFormat="1" ht="12.75" customHeight="1" x14ac:dyDescent="0.25"/>
    <row r="439" s="8" customFormat="1" ht="12.75" customHeight="1" x14ac:dyDescent="0.25"/>
    <row r="440" s="8" customFormat="1" ht="12.75" customHeight="1" x14ac:dyDescent="0.25"/>
    <row r="441" s="8" customFormat="1" ht="12.75" customHeight="1" x14ac:dyDescent="0.25"/>
    <row r="442" s="8" customFormat="1" ht="12.75" customHeight="1" x14ac:dyDescent="0.25"/>
    <row r="443" s="8" customFormat="1" ht="12.75" customHeight="1" x14ac:dyDescent="0.25"/>
    <row r="444" s="8" customFormat="1" ht="12.75" customHeight="1" x14ac:dyDescent="0.25"/>
    <row r="445" s="8" customFormat="1" ht="12.75" customHeight="1" x14ac:dyDescent="0.25"/>
    <row r="446" s="8" customFormat="1" ht="12.75" customHeight="1" x14ac:dyDescent="0.25"/>
    <row r="447" s="8" customFormat="1" ht="12.75" customHeight="1" x14ac:dyDescent="0.25"/>
    <row r="448" s="8" customFormat="1" ht="12.75" customHeight="1" x14ac:dyDescent="0.25"/>
    <row r="449" s="8" customFormat="1" ht="12.75" customHeight="1" x14ac:dyDescent="0.25"/>
    <row r="450" s="8" customFormat="1" ht="12.75" customHeight="1" x14ac:dyDescent="0.25"/>
    <row r="451" s="8" customFormat="1" ht="12.75" customHeight="1" x14ac:dyDescent="0.25"/>
    <row r="452" s="8" customFormat="1" ht="12.75" customHeight="1" x14ac:dyDescent="0.25"/>
    <row r="453" s="8" customFormat="1" ht="12.75" customHeight="1" x14ac:dyDescent="0.25"/>
    <row r="454" s="8" customFormat="1" ht="12.75" customHeight="1" x14ac:dyDescent="0.25"/>
    <row r="455" s="8" customFormat="1" ht="12.75" customHeight="1" x14ac:dyDescent="0.25"/>
    <row r="456" s="8" customFormat="1" ht="12.75" customHeight="1" x14ac:dyDescent="0.25"/>
    <row r="457" s="8" customFormat="1" ht="12.75" customHeight="1" x14ac:dyDescent="0.25"/>
    <row r="458" s="8" customFormat="1" ht="12.75" customHeight="1" x14ac:dyDescent="0.25"/>
    <row r="459" s="8" customFormat="1" ht="12.75" customHeight="1" x14ac:dyDescent="0.25"/>
    <row r="460" s="8" customFormat="1" ht="12.75" customHeight="1" x14ac:dyDescent="0.25"/>
    <row r="461" s="8" customFormat="1" ht="12.75" customHeight="1" x14ac:dyDescent="0.25"/>
    <row r="462" s="8" customFormat="1" ht="12.75" customHeight="1" x14ac:dyDescent="0.25"/>
    <row r="463" s="8" customFormat="1" ht="12" customHeight="1" x14ac:dyDescent="0.25"/>
    <row r="464" s="8" customFormat="1" ht="12.75" customHeight="1" x14ac:dyDescent="0.25"/>
    <row r="465" s="8" customFormat="1" ht="12.75" customHeight="1" x14ac:dyDescent="0.25"/>
    <row r="466" s="8" customFormat="1" ht="12.75" customHeight="1" x14ac:dyDescent="0.25"/>
    <row r="467" s="8" customFormat="1" ht="12.75" customHeight="1" x14ac:dyDescent="0.25"/>
    <row r="468" s="8" customFormat="1" ht="12.75" customHeight="1" x14ac:dyDescent="0.25"/>
    <row r="469" s="8" customFormat="1" ht="12.75" customHeight="1" x14ac:dyDescent="0.25"/>
    <row r="470" s="8" customFormat="1" ht="12.75" customHeight="1" x14ac:dyDescent="0.25"/>
    <row r="471" s="8" customFormat="1" ht="12.75" customHeight="1" x14ac:dyDescent="0.25"/>
    <row r="472" s="8" customFormat="1" ht="12.75" customHeight="1" x14ac:dyDescent="0.25"/>
    <row r="473" s="8" customFormat="1" ht="12.75" customHeight="1" x14ac:dyDescent="0.25"/>
    <row r="474" s="8" customFormat="1" ht="12.75" customHeight="1" x14ac:dyDescent="0.25"/>
    <row r="475" s="8" customFormat="1" ht="12.75" customHeight="1" x14ac:dyDescent="0.25"/>
    <row r="476" s="8" customFormat="1" ht="12.75" customHeight="1" x14ac:dyDescent="0.25"/>
    <row r="477" s="8" customFormat="1" ht="12.75" customHeight="1" x14ac:dyDescent="0.25"/>
    <row r="478" s="8" customFormat="1" ht="12.75" customHeight="1" x14ac:dyDescent="0.25"/>
    <row r="479" s="8" customFormat="1" ht="12.75" customHeight="1" x14ac:dyDescent="0.25"/>
    <row r="480" s="8" customFormat="1" ht="12.75" customHeight="1" x14ac:dyDescent="0.25"/>
    <row r="481" s="8" customFormat="1" ht="12.75" customHeight="1" x14ac:dyDescent="0.25"/>
    <row r="482" s="8" customFormat="1" ht="12.75" customHeight="1" x14ac:dyDescent="0.25"/>
    <row r="483" s="8" customFormat="1" ht="12.75" customHeight="1" x14ac:dyDescent="0.25"/>
    <row r="484" s="8" customFormat="1" ht="12.75" customHeight="1" x14ac:dyDescent="0.25"/>
    <row r="485" s="8" customFormat="1" ht="12.75" customHeight="1" x14ac:dyDescent="0.25"/>
    <row r="486" s="8" customFormat="1" ht="12.75" customHeight="1" x14ac:dyDescent="0.25"/>
    <row r="487" s="8" customFormat="1" ht="12.75" customHeight="1" x14ac:dyDescent="0.25"/>
    <row r="488" s="8" customFormat="1" ht="12.75" customHeight="1" x14ac:dyDescent="0.25"/>
    <row r="489" s="8" customFormat="1" ht="12.75" customHeight="1" x14ac:dyDescent="0.25"/>
    <row r="490" s="8" customFormat="1" ht="12.75" customHeight="1" x14ac:dyDescent="0.25"/>
    <row r="491" s="8" customFormat="1" ht="12.75" customHeight="1" x14ac:dyDescent="0.25"/>
    <row r="492" s="8" customFormat="1" ht="12.75" customHeight="1" x14ac:dyDescent="0.25"/>
    <row r="493" s="8" customFormat="1" ht="12.75" customHeight="1" x14ac:dyDescent="0.25"/>
    <row r="494" s="8" customFormat="1" ht="12.75" customHeight="1" x14ac:dyDescent="0.25"/>
    <row r="495" s="8" customFormat="1" ht="12.75" customHeight="1" x14ac:dyDescent="0.25"/>
    <row r="496" s="8" customFormat="1" ht="12.75" customHeight="1" x14ac:dyDescent="0.25"/>
    <row r="497" s="8" customFormat="1" ht="12.75" customHeight="1" x14ac:dyDescent="0.25"/>
    <row r="498" s="8" customFormat="1" ht="12.75" customHeight="1" x14ac:dyDescent="0.25"/>
    <row r="499" s="8" customFormat="1" ht="12.75" customHeight="1" x14ac:dyDescent="0.25"/>
    <row r="500" s="8" customFormat="1" ht="12.75" customHeight="1" x14ac:dyDescent="0.25"/>
    <row r="501" s="8" customFormat="1" ht="15.75" customHeight="1" x14ac:dyDescent="0.25"/>
    <row r="502" s="8" customFormat="1" ht="17.25" customHeight="1" x14ac:dyDescent="0.25"/>
  </sheetData>
  <sheetProtection selectLockedCells="1"/>
  <mergeCells count="17">
    <mergeCell ref="K3:K4"/>
    <mergeCell ref="N2:O2"/>
    <mergeCell ref="A3:E3"/>
    <mergeCell ref="F3:F4"/>
    <mergeCell ref="O3:O4"/>
    <mergeCell ref="Q3:Q4"/>
    <mergeCell ref="G2:J2"/>
    <mergeCell ref="L2:M2"/>
    <mergeCell ref="P2:Q2"/>
    <mergeCell ref="L3:L4"/>
    <mergeCell ref="M3:M4"/>
    <mergeCell ref="N3:N4"/>
    <mergeCell ref="P3:P4"/>
    <mergeCell ref="G3:G4"/>
    <mergeCell ref="H3:H4"/>
    <mergeCell ref="I3:I4"/>
    <mergeCell ref="J3:J4"/>
  </mergeCells>
  <conditionalFormatting sqref="G5:Q24">
    <cfRule type="cellIs" dxfId="43" priority="5" operator="equal">
      <formula>"Laranja"</formula>
    </cfRule>
    <cfRule type="cellIs" dxfId="42" priority="6" operator="equal">
      <formula>"Amarela"</formula>
    </cfRule>
    <cfRule type="cellIs" dxfId="41" priority="7" operator="equal">
      <formula>"Preta"</formula>
    </cfRule>
    <cfRule type="cellIs" dxfId="40" priority="8" operator="equal">
      <formula>"Vermelha"</formula>
    </cfRule>
  </conditionalFormatting>
  <conditionalFormatting sqref="F5:F24">
    <cfRule type="cellIs" dxfId="39" priority="1" operator="equal">
      <formula>"Laranja"</formula>
    </cfRule>
    <cfRule type="cellIs" dxfId="38" priority="2" operator="equal">
      <formula>"Amarela"</formula>
    </cfRule>
    <cfRule type="cellIs" dxfId="37" priority="3" operator="equal">
      <formula>"Preta"</formula>
    </cfRule>
    <cfRule type="cellIs" dxfId="36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B1:E65532"/>
  <sheetViews>
    <sheetView showGridLines="0" zoomScaleNormal="100" zoomScaleSheetLayoutView="100" workbookViewId="0">
      <selection sqref="A1:L1"/>
    </sheetView>
  </sheetViews>
  <sheetFormatPr defaultColWidth="9.28515625" defaultRowHeight="11.25" x14ac:dyDescent="0.2"/>
  <cols>
    <col min="1" max="1" width="9.28515625" style="3"/>
    <col min="2" max="2" width="41.7109375" style="3" customWidth="1"/>
    <col min="3" max="3" width="17.85546875" style="3" bestFit="1" customWidth="1"/>
    <col min="4" max="4" width="19.7109375" style="3" bestFit="1" customWidth="1"/>
    <col min="5" max="5" width="20.28515625" style="3" customWidth="1"/>
    <col min="6" max="237" width="9.28515625" style="3"/>
    <col min="238" max="238" width="7.5703125" style="3" customWidth="1"/>
    <col min="239" max="239" width="22.28515625" style="3" customWidth="1"/>
    <col min="240" max="240" width="14.28515625" style="3" bestFit="1" customWidth="1"/>
    <col min="241" max="241" width="5.140625" style="3" customWidth="1"/>
    <col min="242" max="242" width="27.28515625" style="3" customWidth="1"/>
    <col min="243" max="243" width="13.7109375" style="3" customWidth="1"/>
    <col min="244" max="244" width="19.7109375" style="3" customWidth="1"/>
    <col min="245" max="245" width="14.85546875" style="3" bestFit="1" customWidth="1"/>
    <col min="246" max="248" width="9.28515625" style="3"/>
    <col min="249" max="249" width="41.7109375" style="3" customWidth="1"/>
    <col min="250" max="250" width="17.85546875" style="3" bestFit="1" customWidth="1"/>
    <col min="251" max="493" width="9.28515625" style="3"/>
    <col min="494" max="494" width="7.5703125" style="3" customWidth="1"/>
    <col min="495" max="495" width="22.28515625" style="3" customWidth="1"/>
    <col min="496" max="496" width="14.28515625" style="3" bestFit="1" customWidth="1"/>
    <col min="497" max="497" width="5.140625" style="3" customWidth="1"/>
    <col min="498" max="498" width="27.28515625" style="3" customWidth="1"/>
    <col min="499" max="499" width="13.7109375" style="3" customWidth="1"/>
    <col min="500" max="500" width="19.7109375" style="3" customWidth="1"/>
    <col min="501" max="501" width="14.85546875" style="3" bestFit="1" customWidth="1"/>
    <col min="502" max="504" width="9.28515625" style="3"/>
    <col min="505" max="505" width="41.7109375" style="3" customWidth="1"/>
    <col min="506" max="506" width="17.85546875" style="3" bestFit="1" customWidth="1"/>
    <col min="507" max="749" width="9.28515625" style="3"/>
    <col min="750" max="750" width="7.5703125" style="3" customWidth="1"/>
    <col min="751" max="751" width="22.28515625" style="3" customWidth="1"/>
    <col min="752" max="752" width="14.28515625" style="3" bestFit="1" customWidth="1"/>
    <col min="753" max="753" width="5.140625" style="3" customWidth="1"/>
    <col min="754" max="754" width="27.28515625" style="3" customWidth="1"/>
    <col min="755" max="755" width="13.7109375" style="3" customWidth="1"/>
    <col min="756" max="756" width="19.7109375" style="3" customWidth="1"/>
    <col min="757" max="757" width="14.85546875" style="3" bestFit="1" customWidth="1"/>
    <col min="758" max="760" width="9.28515625" style="3"/>
    <col min="761" max="761" width="41.7109375" style="3" customWidth="1"/>
    <col min="762" max="762" width="17.85546875" style="3" bestFit="1" customWidth="1"/>
    <col min="763" max="1005" width="9.28515625" style="3"/>
    <col min="1006" max="1006" width="7.5703125" style="3" customWidth="1"/>
    <col min="1007" max="1007" width="22.28515625" style="3" customWidth="1"/>
    <col min="1008" max="1008" width="14.28515625" style="3" bestFit="1" customWidth="1"/>
    <col min="1009" max="1009" width="5.140625" style="3" customWidth="1"/>
    <col min="1010" max="1010" width="27.28515625" style="3" customWidth="1"/>
    <col min="1011" max="1011" width="13.7109375" style="3" customWidth="1"/>
    <col min="1012" max="1012" width="19.7109375" style="3" customWidth="1"/>
    <col min="1013" max="1013" width="14.85546875" style="3" bestFit="1" customWidth="1"/>
    <col min="1014" max="1016" width="9.28515625" style="3"/>
    <col min="1017" max="1017" width="41.7109375" style="3" customWidth="1"/>
    <col min="1018" max="1018" width="17.85546875" style="3" bestFit="1" customWidth="1"/>
    <col min="1019" max="1261" width="9.28515625" style="3"/>
    <col min="1262" max="1262" width="7.5703125" style="3" customWidth="1"/>
    <col min="1263" max="1263" width="22.28515625" style="3" customWidth="1"/>
    <col min="1264" max="1264" width="14.28515625" style="3" bestFit="1" customWidth="1"/>
    <col min="1265" max="1265" width="5.140625" style="3" customWidth="1"/>
    <col min="1266" max="1266" width="27.28515625" style="3" customWidth="1"/>
    <col min="1267" max="1267" width="13.7109375" style="3" customWidth="1"/>
    <col min="1268" max="1268" width="19.7109375" style="3" customWidth="1"/>
    <col min="1269" max="1269" width="14.85546875" style="3" bestFit="1" customWidth="1"/>
    <col min="1270" max="1272" width="9.28515625" style="3"/>
    <col min="1273" max="1273" width="41.7109375" style="3" customWidth="1"/>
    <col min="1274" max="1274" width="17.85546875" style="3" bestFit="1" customWidth="1"/>
    <col min="1275" max="1517" width="9.28515625" style="3"/>
    <col min="1518" max="1518" width="7.5703125" style="3" customWidth="1"/>
    <col min="1519" max="1519" width="22.28515625" style="3" customWidth="1"/>
    <col min="1520" max="1520" width="14.28515625" style="3" bestFit="1" customWidth="1"/>
    <col min="1521" max="1521" width="5.140625" style="3" customWidth="1"/>
    <col min="1522" max="1522" width="27.28515625" style="3" customWidth="1"/>
    <col min="1523" max="1523" width="13.7109375" style="3" customWidth="1"/>
    <col min="1524" max="1524" width="19.7109375" style="3" customWidth="1"/>
    <col min="1525" max="1525" width="14.85546875" style="3" bestFit="1" customWidth="1"/>
    <col min="1526" max="1528" width="9.28515625" style="3"/>
    <col min="1529" max="1529" width="41.7109375" style="3" customWidth="1"/>
    <col min="1530" max="1530" width="17.85546875" style="3" bestFit="1" customWidth="1"/>
    <col min="1531" max="1773" width="9.28515625" style="3"/>
    <col min="1774" max="1774" width="7.5703125" style="3" customWidth="1"/>
    <col min="1775" max="1775" width="22.28515625" style="3" customWidth="1"/>
    <col min="1776" max="1776" width="14.28515625" style="3" bestFit="1" customWidth="1"/>
    <col min="1777" max="1777" width="5.140625" style="3" customWidth="1"/>
    <col min="1778" max="1778" width="27.28515625" style="3" customWidth="1"/>
    <col min="1779" max="1779" width="13.7109375" style="3" customWidth="1"/>
    <col min="1780" max="1780" width="19.7109375" style="3" customWidth="1"/>
    <col min="1781" max="1781" width="14.85546875" style="3" bestFit="1" customWidth="1"/>
    <col min="1782" max="1784" width="9.28515625" style="3"/>
    <col min="1785" max="1785" width="41.7109375" style="3" customWidth="1"/>
    <col min="1786" max="1786" width="17.85546875" style="3" bestFit="1" customWidth="1"/>
    <col min="1787" max="2029" width="9.28515625" style="3"/>
    <col min="2030" max="2030" width="7.5703125" style="3" customWidth="1"/>
    <col min="2031" max="2031" width="22.28515625" style="3" customWidth="1"/>
    <col min="2032" max="2032" width="14.28515625" style="3" bestFit="1" customWidth="1"/>
    <col min="2033" max="2033" width="5.140625" style="3" customWidth="1"/>
    <col min="2034" max="2034" width="27.28515625" style="3" customWidth="1"/>
    <col min="2035" max="2035" width="13.7109375" style="3" customWidth="1"/>
    <col min="2036" max="2036" width="19.7109375" style="3" customWidth="1"/>
    <col min="2037" max="2037" width="14.85546875" style="3" bestFit="1" customWidth="1"/>
    <col min="2038" max="2040" width="9.28515625" style="3"/>
    <col min="2041" max="2041" width="41.7109375" style="3" customWidth="1"/>
    <col min="2042" max="2042" width="17.85546875" style="3" bestFit="1" customWidth="1"/>
    <col min="2043" max="2285" width="9.28515625" style="3"/>
    <col min="2286" max="2286" width="7.5703125" style="3" customWidth="1"/>
    <col min="2287" max="2287" width="22.28515625" style="3" customWidth="1"/>
    <col min="2288" max="2288" width="14.28515625" style="3" bestFit="1" customWidth="1"/>
    <col min="2289" max="2289" width="5.140625" style="3" customWidth="1"/>
    <col min="2290" max="2290" width="27.28515625" style="3" customWidth="1"/>
    <col min="2291" max="2291" width="13.7109375" style="3" customWidth="1"/>
    <col min="2292" max="2292" width="19.7109375" style="3" customWidth="1"/>
    <col min="2293" max="2293" width="14.85546875" style="3" bestFit="1" customWidth="1"/>
    <col min="2294" max="2296" width="9.28515625" style="3"/>
    <col min="2297" max="2297" width="41.7109375" style="3" customWidth="1"/>
    <col min="2298" max="2298" width="17.85546875" style="3" bestFit="1" customWidth="1"/>
    <col min="2299" max="2541" width="9.28515625" style="3"/>
    <col min="2542" max="2542" width="7.5703125" style="3" customWidth="1"/>
    <col min="2543" max="2543" width="22.28515625" style="3" customWidth="1"/>
    <col min="2544" max="2544" width="14.28515625" style="3" bestFit="1" customWidth="1"/>
    <col min="2545" max="2545" width="5.140625" style="3" customWidth="1"/>
    <col min="2546" max="2546" width="27.28515625" style="3" customWidth="1"/>
    <col min="2547" max="2547" width="13.7109375" style="3" customWidth="1"/>
    <col min="2548" max="2548" width="19.7109375" style="3" customWidth="1"/>
    <col min="2549" max="2549" width="14.85546875" style="3" bestFit="1" customWidth="1"/>
    <col min="2550" max="2552" width="9.28515625" style="3"/>
    <col min="2553" max="2553" width="41.7109375" style="3" customWidth="1"/>
    <col min="2554" max="2554" width="17.85546875" style="3" bestFit="1" customWidth="1"/>
    <col min="2555" max="2797" width="9.28515625" style="3"/>
    <col min="2798" max="2798" width="7.5703125" style="3" customWidth="1"/>
    <col min="2799" max="2799" width="22.28515625" style="3" customWidth="1"/>
    <col min="2800" max="2800" width="14.28515625" style="3" bestFit="1" customWidth="1"/>
    <col min="2801" max="2801" width="5.140625" style="3" customWidth="1"/>
    <col min="2802" max="2802" width="27.28515625" style="3" customWidth="1"/>
    <col min="2803" max="2803" width="13.7109375" style="3" customWidth="1"/>
    <col min="2804" max="2804" width="19.7109375" style="3" customWidth="1"/>
    <col min="2805" max="2805" width="14.85546875" style="3" bestFit="1" customWidth="1"/>
    <col min="2806" max="2808" width="9.28515625" style="3"/>
    <col min="2809" max="2809" width="41.7109375" style="3" customWidth="1"/>
    <col min="2810" max="2810" width="17.85546875" style="3" bestFit="1" customWidth="1"/>
    <col min="2811" max="3053" width="9.28515625" style="3"/>
    <col min="3054" max="3054" width="7.5703125" style="3" customWidth="1"/>
    <col min="3055" max="3055" width="22.28515625" style="3" customWidth="1"/>
    <col min="3056" max="3056" width="14.28515625" style="3" bestFit="1" customWidth="1"/>
    <col min="3057" max="3057" width="5.140625" style="3" customWidth="1"/>
    <col min="3058" max="3058" width="27.28515625" style="3" customWidth="1"/>
    <col min="3059" max="3059" width="13.7109375" style="3" customWidth="1"/>
    <col min="3060" max="3060" width="19.7109375" style="3" customWidth="1"/>
    <col min="3061" max="3061" width="14.85546875" style="3" bestFit="1" customWidth="1"/>
    <col min="3062" max="3064" width="9.28515625" style="3"/>
    <col min="3065" max="3065" width="41.7109375" style="3" customWidth="1"/>
    <col min="3066" max="3066" width="17.85546875" style="3" bestFit="1" customWidth="1"/>
    <col min="3067" max="3309" width="9.28515625" style="3"/>
    <col min="3310" max="3310" width="7.5703125" style="3" customWidth="1"/>
    <col min="3311" max="3311" width="22.28515625" style="3" customWidth="1"/>
    <col min="3312" max="3312" width="14.28515625" style="3" bestFit="1" customWidth="1"/>
    <col min="3313" max="3313" width="5.140625" style="3" customWidth="1"/>
    <col min="3314" max="3314" width="27.28515625" style="3" customWidth="1"/>
    <col min="3315" max="3315" width="13.7109375" style="3" customWidth="1"/>
    <col min="3316" max="3316" width="19.7109375" style="3" customWidth="1"/>
    <col min="3317" max="3317" width="14.85546875" style="3" bestFit="1" customWidth="1"/>
    <col min="3318" max="3320" width="9.28515625" style="3"/>
    <col min="3321" max="3321" width="41.7109375" style="3" customWidth="1"/>
    <col min="3322" max="3322" width="17.85546875" style="3" bestFit="1" customWidth="1"/>
    <col min="3323" max="3565" width="9.28515625" style="3"/>
    <col min="3566" max="3566" width="7.5703125" style="3" customWidth="1"/>
    <col min="3567" max="3567" width="22.28515625" style="3" customWidth="1"/>
    <col min="3568" max="3568" width="14.28515625" style="3" bestFit="1" customWidth="1"/>
    <col min="3569" max="3569" width="5.140625" style="3" customWidth="1"/>
    <col min="3570" max="3570" width="27.28515625" style="3" customWidth="1"/>
    <col min="3571" max="3571" width="13.7109375" style="3" customWidth="1"/>
    <col min="3572" max="3572" width="19.7109375" style="3" customWidth="1"/>
    <col min="3573" max="3573" width="14.85546875" style="3" bestFit="1" customWidth="1"/>
    <col min="3574" max="3576" width="9.28515625" style="3"/>
    <col min="3577" max="3577" width="41.7109375" style="3" customWidth="1"/>
    <col min="3578" max="3578" width="17.85546875" style="3" bestFit="1" customWidth="1"/>
    <col min="3579" max="3821" width="9.28515625" style="3"/>
    <col min="3822" max="3822" width="7.5703125" style="3" customWidth="1"/>
    <col min="3823" max="3823" width="22.28515625" style="3" customWidth="1"/>
    <col min="3824" max="3824" width="14.28515625" style="3" bestFit="1" customWidth="1"/>
    <col min="3825" max="3825" width="5.140625" style="3" customWidth="1"/>
    <col min="3826" max="3826" width="27.28515625" style="3" customWidth="1"/>
    <col min="3827" max="3827" width="13.7109375" style="3" customWidth="1"/>
    <col min="3828" max="3828" width="19.7109375" style="3" customWidth="1"/>
    <col min="3829" max="3829" width="14.85546875" style="3" bestFit="1" customWidth="1"/>
    <col min="3830" max="3832" width="9.28515625" style="3"/>
    <col min="3833" max="3833" width="41.7109375" style="3" customWidth="1"/>
    <col min="3834" max="3834" width="17.85546875" style="3" bestFit="1" customWidth="1"/>
    <col min="3835" max="4077" width="9.28515625" style="3"/>
    <col min="4078" max="4078" width="7.5703125" style="3" customWidth="1"/>
    <col min="4079" max="4079" width="22.28515625" style="3" customWidth="1"/>
    <col min="4080" max="4080" width="14.28515625" style="3" bestFit="1" customWidth="1"/>
    <col min="4081" max="4081" width="5.140625" style="3" customWidth="1"/>
    <col min="4082" max="4082" width="27.28515625" style="3" customWidth="1"/>
    <col min="4083" max="4083" width="13.7109375" style="3" customWidth="1"/>
    <col min="4084" max="4084" width="19.7109375" style="3" customWidth="1"/>
    <col min="4085" max="4085" width="14.85546875" style="3" bestFit="1" customWidth="1"/>
    <col min="4086" max="4088" width="9.28515625" style="3"/>
    <col min="4089" max="4089" width="41.7109375" style="3" customWidth="1"/>
    <col min="4090" max="4090" width="17.85546875" style="3" bestFit="1" customWidth="1"/>
    <col min="4091" max="4333" width="9.28515625" style="3"/>
    <col min="4334" max="4334" width="7.5703125" style="3" customWidth="1"/>
    <col min="4335" max="4335" width="22.28515625" style="3" customWidth="1"/>
    <col min="4336" max="4336" width="14.28515625" style="3" bestFit="1" customWidth="1"/>
    <col min="4337" max="4337" width="5.140625" style="3" customWidth="1"/>
    <col min="4338" max="4338" width="27.28515625" style="3" customWidth="1"/>
    <col min="4339" max="4339" width="13.7109375" style="3" customWidth="1"/>
    <col min="4340" max="4340" width="19.7109375" style="3" customWidth="1"/>
    <col min="4341" max="4341" width="14.85546875" style="3" bestFit="1" customWidth="1"/>
    <col min="4342" max="4344" width="9.28515625" style="3"/>
    <col min="4345" max="4345" width="41.7109375" style="3" customWidth="1"/>
    <col min="4346" max="4346" width="17.85546875" style="3" bestFit="1" customWidth="1"/>
    <col min="4347" max="4589" width="9.28515625" style="3"/>
    <col min="4590" max="4590" width="7.5703125" style="3" customWidth="1"/>
    <col min="4591" max="4591" width="22.28515625" style="3" customWidth="1"/>
    <col min="4592" max="4592" width="14.28515625" style="3" bestFit="1" customWidth="1"/>
    <col min="4593" max="4593" width="5.140625" style="3" customWidth="1"/>
    <col min="4594" max="4594" width="27.28515625" style="3" customWidth="1"/>
    <col min="4595" max="4595" width="13.7109375" style="3" customWidth="1"/>
    <col min="4596" max="4596" width="19.7109375" style="3" customWidth="1"/>
    <col min="4597" max="4597" width="14.85546875" style="3" bestFit="1" customWidth="1"/>
    <col min="4598" max="4600" width="9.28515625" style="3"/>
    <col min="4601" max="4601" width="41.7109375" style="3" customWidth="1"/>
    <col min="4602" max="4602" width="17.85546875" style="3" bestFit="1" customWidth="1"/>
    <col min="4603" max="4845" width="9.28515625" style="3"/>
    <col min="4846" max="4846" width="7.5703125" style="3" customWidth="1"/>
    <col min="4847" max="4847" width="22.28515625" style="3" customWidth="1"/>
    <col min="4848" max="4848" width="14.28515625" style="3" bestFit="1" customWidth="1"/>
    <col min="4849" max="4849" width="5.140625" style="3" customWidth="1"/>
    <col min="4850" max="4850" width="27.28515625" style="3" customWidth="1"/>
    <col min="4851" max="4851" width="13.7109375" style="3" customWidth="1"/>
    <col min="4852" max="4852" width="19.7109375" style="3" customWidth="1"/>
    <col min="4853" max="4853" width="14.85546875" style="3" bestFit="1" customWidth="1"/>
    <col min="4854" max="4856" width="9.28515625" style="3"/>
    <col min="4857" max="4857" width="41.7109375" style="3" customWidth="1"/>
    <col min="4858" max="4858" width="17.85546875" style="3" bestFit="1" customWidth="1"/>
    <col min="4859" max="5101" width="9.28515625" style="3"/>
    <col min="5102" max="5102" width="7.5703125" style="3" customWidth="1"/>
    <col min="5103" max="5103" width="22.28515625" style="3" customWidth="1"/>
    <col min="5104" max="5104" width="14.28515625" style="3" bestFit="1" customWidth="1"/>
    <col min="5105" max="5105" width="5.140625" style="3" customWidth="1"/>
    <col min="5106" max="5106" width="27.28515625" style="3" customWidth="1"/>
    <col min="5107" max="5107" width="13.7109375" style="3" customWidth="1"/>
    <col min="5108" max="5108" width="19.7109375" style="3" customWidth="1"/>
    <col min="5109" max="5109" width="14.85546875" style="3" bestFit="1" customWidth="1"/>
    <col min="5110" max="5112" width="9.28515625" style="3"/>
    <col min="5113" max="5113" width="41.7109375" style="3" customWidth="1"/>
    <col min="5114" max="5114" width="17.85546875" style="3" bestFit="1" customWidth="1"/>
    <col min="5115" max="5357" width="9.28515625" style="3"/>
    <col min="5358" max="5358" width="7.5703125" style="3" customWidth="1"/>
    <col min="5359" max="5359" width="22.28515625" style="3" customWidth="1"/>
    <col min="5360" max="5360" width="14.28515625" style="3" bestFit="1" customWidth="1"/>
    <col min="5361" max="5361" width="5.140625" style="3" customWidth="1"/>
    <col min="5362" max="5362" width="27.28515625" style="3" customWidth="1"/>
    <col min="5363" max="5363" width="13.7109375" style="3" customWidth="1"/>
    <col min="5364" max="5364" width="19.7109375" style="3" customWidth="1"/>
    <col min="5365" max="5365" width="14.85546875" style="3" bestFit="1" customWidth="1"/>
    <col min="5366" max="5368" width="9.28515625" style="3"/>
    <col min="5369" max="5369" width="41.7109375" style="3" customWidth="1"/>
    <col min="5370" max="5370" width="17.85546875" style="3" bestFit="1" customWidth="1"/>
    <col min="5371" max="5613" width="9.28515625" style="3"/>
    <col min="5614" max="5614" width="7.5703125" style="3" customWidth="1"/>
    <col min="5615" max="5615" width="22.28515625" style="3" customWidth="1"/>
    <col min="5616" max="5616" width="14.28515625" style="3" bestFit="1" customWidth="1"/>
    <col min="5617" max="5617" width="5.140625" style="3" customWidth="1"/>
    <col min="5618" max="5618" width="27.28515625" style="3" customWidth="1"/>
    <col min="5619" max="5619" width="13.7109375" style="3" customWidth="1"/>
    <col min="5620" max="5620" width="19.7109375" style="3" customWidth="1"/>
    <col min="5621" max="5621" width="14.85546875" style="3" bestFit="1" customWidth="1"/>
    <col min="5622" max="5624" width="9.28515625" style="3"/>
    <col min="5625" max="5625" width="41.7109375" style="3" customWidth="1"/>
    <col min="5626" max="5626" width="17.85546875" style="3" bestFit="1" customWidth="1"/>
    <col min="5627" max="5869" width="9.28515625" style="3"/>
    <col min="5870" max="5870" width="7.5703125" style="3" customWidth="1"/>
    <col min="5871" max="5871" width="22.28515625" style="3" customWidth="1"/>
    <col min="5872" max="5872" width="14.28515625" style="3" bestFit="1" customWidth="1"/>
    <col min="5873" max="5873" width="5.140625" style="3" customWidth="1"/>
    <col min="5874" max="5874" width="27.28515625" style="3" customWidth="1"/>
    <col min="5875" max="5875" width="13.7109375" style="3" customWidth="1"/>
    <col min="5876" max="5876" width="19.7109375" style="3" customWidth="1"/>
    <col min="5877" max="5877" width="14.85546875" style="3" bestFit="1" customWidth="1"/>
    <col min="5878" max="5880" width="9.28515625" style="3"/>
    <col min="5881" max="5881" width="41.7109375" style="3" customWidth="1"/>
    <col min="5882" max="5882" width="17.85546875" style="3" bestFit="1" customWidth="1"/>
    <col min="5883" max="6125" width="9.28515625" style="3"/>
    <col min="6126" max="6126" width="7.5703125" style="3" customWidth="1"/>
    <col min="6127" max="6127" width="22.28515625" style="3" customWidth="1"/>
    <col min="6128" max="6128" width="14.28515625" style="3" bestFit="1" customWidth="1"/>
    <col min="6129" max="6129" width="5.140625" style="3" customWidth="1"/>
    <col min="6130" max="6130" width="27.28515625" style="3" customWidth="1"/>
    <col min="6131" max="6131" width="13.7109375" style="3" customWidth="1"/>
    <col min="6132" max="6132" width="19.7109375" style="3" customWidth="1"/>
    <col min="6133" max="6133" width="14.85546875" style="3" bestFit="1" customWidth="1"/>
    <col min="6134" max="6136" width="9.28515625" style="3"/>
    <col min="6137" max="6137" width="41.7109375" style="3" customWidth="1"/>
    <col min="6138" max="6138" width="17.85546875" style="3" bestFit="1" customWidth="1"/>
    <col min="6139" max="6381" width="9.28515625" style="3"/>
    <col min="6382" max="6382" width="7.5703125" style="3" customWidth="1"/>
    <col min="6383" max="6383" width="22.28515625" style="3" customWidth="1"/>
    <col min="6384" max="6384" width="14.28515625" style="3" bestFit="1" customWidth="1"/>
    <col min="6385" max="6385" width="5.140625" style="3" customWidth="1"/>
    <col min="6386" max="6386" width="27.28515625" style="3" customWidth="1"/>
    <col min="6387" max="6387" width="13.7109375" style="3" customWidth="1"/>
    <col min="6388" max="6388" width="19.7109375" style="3" customWidth="1"/>
    <col min="6389" max="6389" width="14.85546875" style="3" bestFit="1" customWidth="1"/>
    <col min="6390" max="6392" width="9.28515625" style="3"/>
    <col min="6393" max="6393" width="41.7109375" style="3" customWidth="1"/>
    <col min="6394" max="6394" width="17.85546875" style="3" bestFit="1" customWidth="1"/>
    <col min="6395" max="6637" width="9.28515625" style="3"/>
    <col min="6638" max="6638" width="7.5703125" style="3" customWidth="1"/>
    <col min="6639" max="6639" width="22.28515625" style="3" customWidth="1"/>
    <col min="6640" max="6640" width="14.28515625" style="3" bestFit="1" customWidth="1"/>
    <col min="6641" max="6641" width="5.140625" style="3" customWidth="1"/>
    <col min="6642" max="6642" width="27.28515625" style="3" customWidth="1"/>
    <col min="6643" max="6643" width="13.7109375" style="3" customWidth="1"/>
    <col min="6644" max="6644" width="19.7109375" style="3" customWidth="1"/>
    <col min="6645" max="6645" width="14.85546875" style="3" bestFit="1" customWidth="1"/>
    <col min="6646" max="6648" width="9.28515625" style="3"/>
    <col min="6649" max="6649" width="41.7109375" style="3" customWidth="1"/>
    <col min="6650" max="6650" width="17.85546875" style="3" bestFit="1" customWidth="1"/>
    <col min="6651" max="6893" width="9.28515625" style="3"/>
    <col min="6894" max="6894" width="7.5703125" style="3" customWidth="1"/>
    <col min="6895" max="6895" width="22.28515625" style="3" customWidth="1"/>
    <col min="6896" max="6896" width="14.28515625" style="3" bestFit="1" customWidth="1"/>
    <col min="6897" max="6897" width="5.140625" style="3" customWidth="1"/>
    <col min="6898" max="6898" width="27.28515625" style="3" customWidth="1"/>
    <col min="6899" max="6899" width="13.7109375" style="3" customWidth="1"/>
    <col min="6900" max="6900" width="19.7109375" style="3" customWidth="1"/>
    <col min="6901" max="6901" width="14.85546875" style="3" bestFit="1" customWidth="1"/>
    <col min="6902" max="6904" width="9.28515625" style="3"/>
    <col min="6905" max="6905" width="41.7109375" style="3" customWidth="1"/>
    <col min="6906" max="6906" width="17.85546875" style="3" bestFit="1" customWidth="1"/>
    <col min="6907" max="7149" width="9.28515625" style="3"/>
    <col min="7150" max="7150" width="7.5703125" style="3" customWidth="1"/>
    <col min="7151" max="7151" width="22.28515625" style="3" customWidth="1"/>
    <col min="7152" max="7152" width="14.28515625" style="3" bestFit="1" customWidth="1"/>
    <col min="7153" max="7153" width="5.140625" style="3" customWidth="1"/>
    <col min="7154" max="7154" width="27.28515625" style="3" customWidth="1"/>
    <col min="7155" max="7155" width="13.7109375" style="3" customWidth="1"/>
    <col min="7156" max="7156" width="19.7109375" style="3" customWidth="1"/>
    <col min="7157" max="7157" width="14.85546875" style="3" bestFit="1" customWidth="1"/>
    <col min="7158" max="7160" width="9.28515625" style="3"/>
    <col min="7161" max="7161" width="41.7109375" style="3" customWidth="1"/>
    <col min="7162" max="7162" width="17.85546875" style="3" bestFit="1" customWidth="1"/>
    <col min="7163" max="7405" width="9.28515625" style="3"/>
    <col min="7406" max="7406" width="7.5703125" style="3" customWidth="1"/>
    <col min="7407" max="7407" width="22.28515625" style="3" customWidth="1"/>
    <col min="7408" max="7408" width="14.28515625" style="3" bestFit="1" customWidth="1"/>
    <col min="7409" max="7409" width="5.140625" style="3" customWidth="1"/>
    <col min="7410" max="7410" width="27.28515625" style="3" customWidth="1"/>
    <col min="7411" max="7411" width="13.7109375" style="3" customWidth="1"/>
    <col min="7412" max="7412" width="19.7109375" style="3" customWidth="1"/>
    <col min="7413" max="7413" width="14.85546875" style="3" bestFit="1" customWidth="1"/>
    <col min="7414" max="7416" width="9.28515625" style="3"/>
    <col min="7417" max="7417" width="41.7109375" style="3" customWidth="1"/>
    <col min="7418" max="7418" width="17.85546875" style="3" bestFit="1" customWidth="1"/>
    <col min="7419" max="7661" width="9.28515625" style="3"/>
    <col min="7662" max="7662" width="7.5703125" style="3" customWidth="1"/>
    <col min="7663" max="7663" width="22.28515625" style="3" customWidth="1"/>
    <col min="7664" max="7664" width="14.28515625" style="3" bestFit="1" customWidth="1"/>
    <col min="7665" max="7665" width="5.140625" style="3" customWidth="1"/>
    <col min="7666" max="7666" width="27.28515625" style="3" customWidth="1"/>
    <col min="7667" max="7667" width="13.7109375" style="3" customWidth="1"/>
    <col min="7668" max="7668" width="19.7109375" style="3" customWidth="1"/>
    <col min="7669" max="7669" width="14.85546875" style="3" bestFit="1" customWidth="1"/>
    <col min="7670" max="7672" width="9.28515625" style="3"/>
    <col min="7673" max="7673" width="41.7109375" style="3" customWidth="1"/>
    <col min="7674" max="7674" width="17.85546875" style="3" bestFit="1" customWidth="1"/>
    <col min="7675" max="7917" width="9.28515625" style="3"/>
    <col min="7918" max="7918" width="7.5703125" style="3" customWidth="1"/>
    <col min="7919" max="7919" width="22.28515625" style="3" customWidth="1"/>
    <col min="7920" max="7920" width="14.28515625" style="3" bestFit="1" customWidth="1"/>
    <col min="7921" max="7921" width="5.140625" style="3" customWidth="1"/>
    <col min="7922" max="7922" width="27.28515625" style="3" customWidth="1"/>
    <col min="7923" max="7923" width="13.7109375" style="3" customWidth="1"/>
    <col min="7924" max="7924" width="19.7109375" style="3" customWidth="1"/>
    <col min="7925" max="7925" width="14.85546875" style="3" bestFit="1" customWidth="1"/>
    <col min="7926" max="7928" width="9.28515625" style="3"/>
    <col min="7929" max="7929" width="41.7109375" style="3" customWidth="1"/>
    <col min="7930" max="7930" width="17.85546875" style="3" bestFit="1" customWidth="1"/>
    <col min="7931" max="8173" width="9.28515625" style="3"/>
    <col min="8174" max="8174" width="7.5703125" style="3" customWidth="1"/>
    <col min="8175" max="8175" width="22.28515625" style="3" customWidth="1"/>
    <col min="8176" max="8176" width="14.28515625" style="3" bestFit="1" customWidth="1"/>
    <col min="8177" max="8177" width="5.140625" style="3" customWidth="1"/>
    <col min="8178" max="8178" width="27.28515625" style="3" customWidth="1"/>
    <col min="8179" max="8179" width="13.7109375" style="3" customWidth="1"/>
    <col min="8180" max="8180" width="19.7109375" style="3" customWidth="1"/>
    <col min="8181" max="8181" width="14.85546875" style="3" bestFit="1" customWidth="1"/>
    <col min="8182" max="8184" width="9.28515625" style="3"/>
    <col min="8185" max="8185" width="41.7109375" style="3" customWidth="1"/>
    <col min="8186" max="8186" width="17.85546875" style="3" bestFit="1" customWidth="1"/>
    <col min="8187" max="8429" width="9.28515625" style="3"/>
    <col min="8430" max="8430" width="7.5703125" style="3" customWidth="1"/>
    <col min="8431" max="8431" width="22.28515625" style="3" customWidth="1"/>
    <col min="8432" max="8432" width="14.28515625" style="3" bestFit="1" customWidth="1"/>
    <col min="8433" max="8433" width="5.140625" style="3" customWidth="1"/>
    <col min="8434" max="8434" width="27.28515625" style="3" customWidth="1"/>
    <col min="8435" max="8435" width="13.7109375" style="3" customWidth="1"/>
    <col min="8436" max="8436" width="19.7109375" style="3" customWidth="1"/>
    <col min="8437" max="8437" width="14.85546875" style="3" bestFit="1" customWidth="1"/>
    <col min="8438" max="8440" width="9.28515625" style="3"/>
    <col min="8441" max="8441" width="41.7109375" style="3" customWidth="1"/>
    <col min="8442" max="8442" width="17.85546875" style="3" bestFit="1" customWidth="1"/>
    <col min="8443" max="8685" width="9.28515625" style="3"/>
    <col min="8686" max="8686" width="7.5703125" style="3" customWidth="1"/>
    <col min="8687" max="8687" width="22.28515625" style="3" customWidth="1"/>
    <col min="8688" max="8688" width="14.28515625" style="3" bestFit="1" customWidth="1"/>
    <col min="8689" max="8689" width="5.140625" style="3" customWidth="1"/>
    <col min="8690" max="8690" width="27.28515625" style="3" customWidth="1"/>
    <col min="8691" max="8691" width="13.7109375" style="3" customWidth="1"/>
    <col min="8692" max="8692" width="19.7109375" style="3" customWidth="1"/>
    <col min="8693" max="8693" width="14.85546875" style="3" bestFit="1" customWidth="1"/>
    <col min="8694" max="8696" width="9.28515625" style="3"/>
    <col min="8697" max="8697" width="41.7109375" style="3" customWidth="1"/>
    <col min="8698" max="8698" width="17.85546875" style="3" bestFit="1" customWidth="1"/>
    <col min="8699" max="8941" width="9.28515625" style="3"/>
    <col min="8942" max="8942" width="7.5703125" style="3" customWidth="1"/>
    <col min="8943" max="8943" width="22.28515625" style="3" customWidth="1"/>
    <col min="8944" max="8944" width="14.28515625" style="3" bestFit="1" customWidth="1"/>
    <col min="8945" max="8945" width="5.140625" style="3" customWidth="1"/>
    <col min="8946" max="8946" width="27.28515625" style="3" customWidth="1"/>
    <col min="8947" max="8947" width="13.7109375" style="3" customWidth="1"/>
    <col min="8948" max="8948" width="19.7109375" style="3" customWidth="1"/>
    <col min="8949" max="8949" width="14.85546875" style="3" bestFit="1" customWidth="1"/>
    <col min="8950" max="8952" width="9.28515625" style="3"/>
    <col min="8953" max="8953" width="41.7109375" style="3" customWidth="1"/>
    <col min="8954" max="8954" width="17.85546875" style="3" bestFit="1" customWidth="1"/>
    <col min="8955" max="9197" width="9.28515625" style="3"/>
    <col min="9198" max="9198" width="7.5703125" style="3" customWidth="1"/>
    <col min="9199" max="9199" width="22.28515625" style="3" customWidth="1"/>
    <col min="9200" max="9200" width="14.28515625" style="3" bestFit="1" customWidth="1"/>
    <col min="9201" max="9201" width="5.140625" style="3" customWidth="1"/>
    <col min="9202" max="9202" width="27.28515625" style="3" customWidth="1"/>
    <col min="9203" max="9203" width="13.7109375" style="3" customWidth="1"/>
    <col min="9204" max="9204" width="19.7109375" style="3" customWidth="1"/>
    <col min="9205" max="9205" width="14.85546875" style="3" bestFit="1" customWidth="1"/>
    <col min="9206" max="9208" width="9.28515625" style="3"/>
    <col min="9209" max="9209" width="41.7109375" style="3" customWidth="1"/>
    <col min="9210" max="9210" width="17.85546875" style="3" bestFit="1" customWidth="1"/>
    <col min="9211" max="9453" width="9.28515625" style="3"/>
    <col min="9454" max="9454" width="7.5703125" style="3" customWidth="1"/>
    <col min="9455" max="9455" width="22.28515625" style="3" customWidth="1"/>
    <col min="9456" max="9456" width="14.28515625" style="3" bestFit="1" customWidth="1"/>
    <col min="9457" max="9457" width="5.140625" style="3" customWidth="1"/>
    <col min="9458" max="9458" width="27.28515625" style="3" customWidth="1"/>
    <col min="9459" max="9459" width="13.7109375" style="3" customWidth="1"/>
    <col min="9460" max="9460" width="19.7109375" style="3" customWidth="1"/>
    <col min="9461" max="9461" width="14.85546875" style="3" bestFit="1" customWidth="1"/>
    <col min="9462" max="9464" width="9.28515625" style="3"/>
    <col min="9465" max="9465" width="41.7109375" style="3" customWidth="1"/>
    <col min="9466" max="9466" width="17.85546875" style="3" bestFit="1" customWidth="1"/>
    <col min="9467" max="9709" width="9.28515625" style="3"/>
    <col min="9710" max="9710" width="7.5703125" style="3" customWidth="1"/>
    <col min="9711" max="9711" width="22.28515625" style="3" customWidth="1"/>
    <col min="9712" max="9712" width="14.28515625" style="3" bestFit="1" customWidth="1"/>
    <col min="9713" max="9713" width="5.140625" style="3" customWidth="1"/>
    <col min="9714" max="9714" width="27.28515625" style="3" customWidth="1"/>
    <col min="9715" max="9715" width="13.7109375" style="3" customWidth="1"/>
    <col min="9716" max="9716" width="19.7109375" style="3" customWidth="1"/>
    <col min="9717" max="9717" width="14.85546875" style="3" bestFit="1" customWidth="1"/>
    <col min="9718" max="9720" width="9.28515625" style="3"/>
    <col min="9721" max="9721" width="41.7109375" style="3" customWidth="1"/>
    <col min="9722" max="9722" width="17.85546875" style="3" bestFit="1" customWidth="1"/>
    <col min="9723" max="9965" width="9.28515625" style="3"/>
    <col min="9966" max="9966" width="7.5703125" style="3" customWidth="1"/>
    <col min="9967" max="9967" width="22.28515625" style="3" customWidth="1"/>
    <col min="9968" max="9968" width="14.28515625" style="3" bestFit="1" customWidth="1"/>
    <col min="9969" max="9969" width="5.140625" style="3" customWidth="1"/>
    <col min="9970" max="9970" width="27.28515625" style="3" customWidth="1"/>
    <col min="9971" max="9971" width="13.7109375" style="3" customWidth="1"/>
    <col min="9972" max="9972" width="19.7109375" style="3" customWidth="1"/>
    <col min="9973" max="9973" width="14.85546875" style="3" bestFit="1" customWidth="1"/>
    <col min="9974" max="9976" width="9.28515625" style="3"/>
    <col min="9977" max="9977" width="41.7109375" style="3" customWidth="1"/>
    <col min="9978" max="9978" width="17.85546875" style="3" bestFit="1" customWidth="1"/>
    <col min="9979" max="10221" width="9.28515625" style="3"/>
    <col min="10222" max="10222" width="7.5703125" style="3" customWidth="1"/>
    <col min="10223" max="10223" width="22.28515625" style="3" customWidth="1"/>
    <col min="10224" max="10224" width="14.28515625" style="3" bestFit="1" customWidth="1"/>
    <col min="10225" max="10225" width="5.140625" style="3" customWidth="1"/>
    <col min="10226" max="10226" width="27.28515625" style="3" customWidth="1"/>
    <col min="10227" max="10227" width="13.7109375" style="3" customWidth="1"/>
    <col min="10228" max="10228" width="19.7109375" style="3" customWidth="1"/>
    <col min="10229" max="10229" width="14.85546875" style="3" bestFit="1" customWidth="1"/>
    <col min="10230" max="10232" width="9.28515625" style="3"/>
    <col min="10233" max="10233" width="41.7109375" style="3" customWidth="1"/>
    <col min="10234" max="10234" width="17.85546875" style="3" bestFit="1" customWidth="1"/>
    <col min="10235" max="10477" width="9.28515625" style="3"/>
    <col min="10478" max="10478" width="7.5703125" style="3" customWidth="1"/>
    <col min="10479" max="10479" width="22.28515625" style="3" customWidth="1"/>
    <col min="10480" max="10480" width="14.28515625" style="3" bestFit="1" customWidth="1"/>
    <col min="10481" max="10481" width="5.140625" style="3" customWidth="1"/>
    <col min="10482" max="10482" width="27.28515625" style="3" customWidth="1"/>
    <col min="10483" max="10483" width="13.7109375" style="3" customWidth="1"/>
    <col min="10484" max="10484" width="19.7109375" style="3" customWidth="1"/>
    <col min="10485" max="10485" width="14.85546875" style="3" bestFit="1" customWidth="1"/>
    <col min="10486" max="10488" width="9.28515625" style="3"/>
    <col min="10489" max="10489" width="41.7109375" style="3" customWidth="1"/>
    <col min="10490" max="10490" width="17.85546875" style="3" bestFit="1" customWidth="1"/>
    <col min="10491" max="10733" width="9.28515625" style="3"/>
    <col min="10734" max="10734" width="7.5703125" style="3" customWidth="1"/>
    <col min="10735" max="10735" width="22.28515625" style="3" customWidth="1"/>
    <col min="10736" max="10736" width="14.28515625" style="3" bestFit="1" customWidth="1"/>
    <col min="10737" max="10737" width="5.140625" style="3" customWidth="1"/>
    <col min="10738" max="10738" width="27.28515625" style="3" customWidth="1"/>
    <col min="10739" max="10739" width="13.7109375" style="3" customWidth="1"/>
    <col min="10740" max="10740" width="19.7109375" style="3" customWidth="1"/>
    <col min="10741" max="10741" width="14.85546875" style="3" bestFit="1" customWidth="1"/>
    <col min="10742" max="10744" width="9.28515625" style="3"/>
    <col min="10745" max="10745" width="41.7109375" style="3" customWidth="1"/>
    <col min="10746" max="10746" width="17.85546875" style="3" bestFit="1" customWidth="1"/>
    <col min="10747" max="10989" width="9.28515625" style="3"/>
    <col min="10990" max="10990" width="7.5703125" style="3" customWidth="1"/>
    <col min="10991" max="10991" width="22.28515625" style="3" customWidth="1"/>
    <col min="10992" max="10992" width="14.28515625" style="3" bestFit="1" customWidth="1"/>
    <col min="10993" max="10993" width="5.140625" style="3" customWidth="1"/>
    <col min="10994" max="10994" width="27.28515625" style="3" customWidth="1"/>
    <col min="10995" max="10995" width="13.7109375" style="3" customWidth="1"/>
    <col min="10996" max="10996" width="19.7109375" style="3" customWidth="1"/>
    <col min="10997" max="10997" width="14.85546875" style="3" bestFit="1" customWidth="1"/>
    <col min="10998" max="11000" width="9.28515625" style="3"/>
    <col min="11001" max="11001" width="41.7109375" style="3" customWidth="1"/>
    <col min="11002" max="11002" width="17.85546875" style="3" bestFit="1" customWidth="1"/>
    <col min="11003" max="11245" width="9.28515625" style="3"/>
    <col min="11246" max="11246" width="7.5703125" style="3" customWidth="1"/>
    <col min="11247" max="11247" width="22.28515625" style="3" customWidth="1"/>
    <col min="11248" max="11248" width="14.28515625" style="3" bestFit="1" customWidth="1"/>
    <col min="11249" max="11249" width="5.140625" style="3" customWidth="1"/>
    <col min="11250" max="11250" width="27.28515625" style="3" customWidth="1"/>
    <col min="11251" max="11251" width="13.7109375" style="3" customWidth="1"/>
    <col min="11252" max="11252" width="19.7109375" style="3" customWidth="1"/>
    <col min="11253" max="11253" width="14.85546875" style="3" bestFit="1" customWidth="1"/>
    <col min="11254" max="11256" width="9.28515625" style="3"/>
    <col min="11257" max="11257" width="41.7109375" style="3" customWidth="1"/>
    <col min="11258" max="11258" width="17.85546875" style="3" bestFit="1" customWidth="1"/>
    <col min="11259" max="11501" width="9.28515625" style="3"/>
    <col min="11502" max="11502" width="7.5703125" style="3" customWidth="1"/>
    <col min="11503" max="11503" width="22.28515625" style="3" customWidth="1"/>
    <col min="11504" max="11504" width="14.28515625" style="3" bestFit="1" customWidth="1"/>
    <col min="11505" max="11505" width="5.140625" style="3" customWidth="1"/>
    <col min="11506" max="11506" width="27.28515625" style="3" customWidth="1"/>
    <col min="11507" max="11507" width="13.7109375" style="3" customWidth="1"/>
    <col min="11508" max="11508" width="19.7109375" style="3" customWidth="1"/>
    <col min="11509" max="11509" width="14.85546875" style="3" bestFit="1" customWidth="1"/>
    <col min="11510" max="11512" width="9.28515625" style="3"/>
    <col min="11513" max="11513" width="41.7109375" style="3" customWidth="1"/>
    <col min="11514" max="11514" width="17.85546875" style="3" bestFit="1" customWidth="1"/>
    <col min="11515" max="11757" width="9.28515625" style="3"/>
    <col min="11758" max="11758" width="7.5703125" style="3" customWidth="1"/>
    <col min="11759" max="11759" width="22.28515625" style="3" customWidth="1"/>
    <col min="11760" max="11760" width="14.28515625" style="3" bestFit="1" customWidth="1"/>
    <col min="11761" max="11761" width="5.140625" style="3" customWidth="1"/>
    <col min="11762" max="11762" width="27.28515625" style="3" customWidth="1"/>
    <col min="11763" max="11763" width="13.7109375" style="3" customWidth="1"/>
    <col min="11764" max="11764" width="19.7109375" style="3" customWidth="1"/>
    <col min="11765" max="11765" width="14.85546875" style="3" bestFit="1" customWidth="1"/>
    <col min="11766" max="11768" width="9.28515625" style="3"/>
    <col min="11769" max="11769" width="41.7109375" style="3" customWidth="1"/>
    <col min="11770" max="11770" width="17.85546875" style="3" bestFit="1" customWidth="1"/>
    <col min="11771" max="12013" width="9.28515625" style="3"/>
    <col min="12014" max="12014" width="7.5703125" style="3" customWidth="1"/>
    <col min="12015" max="12015" width="22.28515625" style="3" customWidth="1"/>
    <col min="12016" max="12016" width="14.28515625" style="3" bestFit="1" customWidth="1"/>
    <col min="12017" max="12017" width="5.140625" style="3" customWidth="1"/>
    <col min="12018" max="12018" width="27.28515625" style="3" customWidth="1"/>
    <col min="12019" max="12019" width="13.7109375" style="3" customWidth="1"/>
    <col min="12020" max="12020" width="19.7109375" style="3" customWidth="1"/>
    <col min="12021" max="12021" width="14.85546875" style="3" bestFit="1" customWidth="1"/>
    <col min="12022" max="12024" width="9.28515625" style="3"/>
    <col min="12025" max="12025" width="41.7109375" style="3" customWidth="1"/>
    <col min="12026" max="12026" width="17.85546875" style="3" bestFit="1" customWidth="1"/>
    <col min="12027" max="12269" width="9.28515625" style="3"/>
    <col min="12270" max="12270" width="7.5703125" style="3" customWidth="1"/>
    <col min="12271" max="12271" width="22.28515625" style="3" customWidth="1"/>
    <col min="12272" max="12272" width="14.28515625" style="3" bestFit="1" customWidth="1"/>
    <col min="12273" max="12273" width="5.140625" style="3" customWidth="1"/>
    <col min="12274" max="12274" width="27.28515625" style="3" customWidth="1"/>
    <col min="12275" max="12275" width="13.7109375" style="3" customWidth="1"/>
    <col min="12276" max="12276" width="19.7109375" style="3" customWidth="1"/>
    <col min="12277" max="12277" width="14.85546875" style="3" bestFit="1" customWidth="1"/>
    <col min="12278" max="12280" width="9.28515625" style="3"/>
    <col min="12281" max="12281" width="41.7109375" style="3" customWidth="1"/>
    <col min="12282" max="12282" width="17.85546875" style="3" bestFit="1" customWidth="1"/>
    <col min="12283" max="12525" width="9.28515625" style="3"/>
    <col min="12526" max="12526" width="7.5703125" style="3" customWidth="1"/>
    <col min="12527" max="12527" width="22.28515625" style="3" customWidth="1"/>
    <col min="12528" max="12528" width="14.28515625" style="3" bestFit="1" customWidth="1"/>
    <col min="12529" max="12529" width="5.140625" style="3" customWidth="1"/>
    <col min="12530" max="12530" width="27.28515625" style="3" customWidth="1"/>
    <col min="12531" max="12531" width="13.7109375" style="3" customWidth="1"/>
    <col min="12532" max="12532" width="19.7109375" style="3" customWidth="1"/>
    <col min="12533" max="12533" width="14.85546875" style="3" bestFit="1" customWidth="1"/>
    <col min="12534" max="12536" width="9.28515625" style="3"/>
    <col min="12537" max="12537" width="41.7109375" style="3" customWidth="1"/>
    <col min="12538" max="12538" width="17.85546875" style="3" bestFit="1" customWidth="1"/>
    <col min="12539" max="12781" width="9.28515625" style="3"/>
    <col min="12782" max="12782" width="7.5703125" style="3" customWidth="1"/>
    <col min="12783" max="12783" width="22.28515625" style="3" customWidth="1"/>
    <col min="12784" max="12784" width="14.28515625" style="3" bestFit="1" customWidth="1"/>
    <col min="12785" max="12785" width="5.140625" style="3" customWidth="1"/>
    <col min="12786" max="12786" width="27.28515625" style="3" customWidth="1"/>
    <col min="12787" max="12787" width="13.7109375" style="3" customWidth="1"/>
    <col min="12788" max="12788" width="19.7109375" style="3" customWidth="1"/>
    <col min="12789" max="12789" width="14.85546875" style="3" bestFit="1" customWidth="1"/>
    <col min="12790" max="12792" width="9.28515625" style="3"/>
    <col min="12793" max="12793" width="41.7109375" style="3" customWidth="1"/>
    <col min="12794" max="12794" width="17.85546875" style="3" bestFit="1" customWidth="1"/>
    <col min="12795" max="13037" width="9.28515625" style="3"/>
    <col min="13038" max="13038" width="7.5703125" style="3" customWidth="1"/>
    <col min="13039" max="13039" width="22.28515625" style="3" customWidth="1"/>
    <col min="13040" max="13040" width="14.28515625" style="3" bestFit="1" customWidth="1"/>
    <col min="13041" max="13041" width="5.140625" style="3" customWidth="1"/>
    <col min="13042" max="13042" width="27.28515625" style="3" customWidth="1"/>
    <col min="13043" max="13043" width="13.7109375" style="3" customWidth="1"/>
    <col min="13044" max="13044" width="19.7109375" style="3" customWidth="1"/>
    <col min="13045" max="13045" width="14.85546875" style="3" bestFit="1" customWidth="1"/>
    <col min="13046" max="13048" width="9.28515625" style="3"/>
    <col min="13049" max="13049" width="41.7109375" style="3" customWidth="1"/>
    <col min="13050" max="13050" width="17.85546875" style="3" bestFit="1" customWidth="1"/>
    <col min="13051" max="13293" width="9.28515625" style="3"/>
    <col min="13294" max="13294" width="7.5703125" style="3" customWidth="1"/>
    <col min="13295" max="13295" width="22.28515625" style="3" customWidth="1"/>
    <col min="13296" max="13296" width="14.28515625" style="3" bestFit="1" customWidth="1"/>
    <col min="13297" max="13297" width="5.140625" style="3" customWidth="1"/>
    <col min="13298" max="13298" width="27.28515625" style="3" customWidth="1"/>
    <col min="13299" max="13299" width="13.7109375" style="3" customWidth="1"/>
    <col min="13300" max="13300" width="19.7109375" style="3" customWidth="1"/>
    <col min="13301" max="13301" width="14.85546875" style="3" bestFit="1" customWidth="1"/>
    <col min="13302" max="13304" width="9.28515625" style="3"/>
    <col min="13305" max="13305" width="41.7109375" style="3" customWidth="1"/>
    <col min="13306" max="13306" width="17.85546875" style="3" bestFit="1" customWidth="1"/>
    <col min="13307" max="13549" width="9.28515625" style="3"/>
    <col min="13550" max="13550" width="7.5703125" style="3" customWidth="1"/>
    <col min="13551" max="13551" width="22.28515625" style="3" customWidth="1"/>
    <col min="13552" max="13552" width="14.28515625" style="3" bestFit="1" customWidth="1"/>
    <col min="13553" max="13553" width="5.140625" style="3" customWidth="1"/>
    <col min="13554" max="13554" width="27.28515625" style="3" customWidth="1"/>
    <col min="13555" max="13555" width="13.7109375" style="3" customWidth="1"/>
    <col min="13556" max="13556" width="19.7109375" style="3" customWidth="1"/>
    <col min="13557" max="13557" width="14.85546875" style="3" bestFit="1" customWidth="1"/>
    <col min="13558" max="13560" width="9.28515625" style="3"/>
    <col min="13561" max="13561" width="41.7109375" style="3" customWidth="1"/>
    <col min="13562" max="13562" width="17.85546875" style="3" bestFit="1" customWidth="1"/>
    <col min="13563" max="13805" width="9.28515625" style="3"/>
    <col min="13806" max="13806" width="7.5703125" style="3" customWidth="1"/>
    <col min="13807" max="13807" width="22.28515625" style="3" customWidth="1"/>
    <col min="13808" max="13808" width="14.28515625" style="3" bestFit="1" customWidth="1"/>
    <col min="13809" max="13809" width="5.140625" style="3" customWidth="1"/>
    <col min="13810" max="13810" width="27.28515625" style="3" customWidth="1"/>
    <col min="13811" max="13811" width="13.7109375" style="3" customWidth="1"/>
    <col min="13812" max="13812" width="19.7109375" style="3" customWidth="1"/>
    <col min="13813" max="13813" width="14.85546875" style="3" bestFit="1" customWidth="1"/>
    <col min="13814" max="13816" width="9.28515625" style="3"/>
    <col min="13817" max="13817" width="41.7109375" style="3" customWidth="1"/>
    <col min="13818" max="13818" width="17.85546875" style="3" bestFit="1" customWidth="1"/>
    <col min="13819" max="14061" width="9.28515625" style="3"/>
    <col min="14062" max="14062" width="7.5703125" style="3" customWidth="1"/>
    <col min="14063" max="14063" width="22.28515625" style="3" customWidth="1"/>
    <col min="14064" max="14064" width="14.28515625" style="3" bestFit="1" customWidth="1"/>
    <col min="14065" max="14065" width="5.140625" style="3" customWidth="1"/>
    <col min="14066" max="14066" width="27.28515625" style="3" customWidth="1"/>
    <col min="14067" max="14067" width="13.7109375" style="3" customWidth="1"/>
    <col min="14068" max="14068" width="19.7109375" style="3" customWidth="1"/>
    <col min="14069" max="14069" width="14.85546875" style="3" bestFit="1" customWidth="1"/>
    <col min="14070" max="14072" width="9.28515625" style="3"/>
    <col min="14073" max="14073" width="41.7109375" style="3" customWidth="1"/>
    <col min="14074" max="14074" width="17.85546875" style="3" bestFit="1" customWidth="1"/>
    <col min="14075" max="14317" width="9.28515625" style="3"/>
    <col min="14318" max="14318" width="7.5703125" style="3" customWidth="1"/>
    <col min="14319" max="14319" width="22.28515625" style="3" customWidth="1"/>
    <col min="14320" max="14320" width="14.28515625" style="3" bestFit="1" customWidth="1"/>
    <col min="14321" max="14321" width="5.140625" style="3" customWidth="1"/>
    <col min="14322" max="14322" width="27.28515625" style="3" customWidth="1"/>
    <col min="14323" max="14323" width="13.7109375" style="3" customWidth="1"/>
    <col min="14324" max="14324" width="19.7109375" style="3" customWidth="1"/>
    <col min="14325" max="14325" width="14.85546875" style="3" bestFit="1" customWidth="1"/>
    <col min="14326" max="14328" width="9.28515625" style="3"/>
    <col min="14329" max="14329" width="41.7109375" style="3" customWidth="1"/>
    <col min="14330" max="14330" width="17.85546875" style="3" bestFit="1" customWidth="1"/>
    <col min="14331" max="14573" width="9.28515625" style="3"/>
    <col min="14574" max="14574" width="7.5703125" style="3" customWidth="1"/>
    <col min="14575" max="14575" width="22.28515625" style="3" customWidth="1"/>
    <col min="14576" max="14576" width="14.28515625" style="3" bestFit="1" customWidth="1"/>
    <col min="14577" max="14577" width="5.140625" style="3" customWidth="1"/>
    <col min="14578" max="14578" width="27.28515625" style="3" customWidth="1"/>
    <col min="14579" max="14579" width="13.7109375" style="3" customWidth="1"/>
    <col min="14580" max="14580" width="19.7109375" style="3" customWidth="1"/>
    <col min="14581" max="14581" width="14.85546875" style="3" bestFit="1" customWidth="1"/>
    <col min="14582" max="14584" width="9.28515625" style="3"/>
    <col min="14585" max="14585" width="41.7109375" style="3" customWidth="1"/>
    <col min="14586" max="14586" width="17.85546875" style="3" bestFit="1" customWidth="1"/>
    <col min="14587" max="14829" width="9.28515625" style="3"/>
    <col min="14830" max="14830" width="7.5703125" style="3" customWidth="1"/>
    <col min="14831" max="14831" width="22.28515625" style="3" customWidth="1"/>
    <col min="14832" max="14832" width="14.28515625" style="3" bestFit="1" customWidth="1"/>
    <col min="14833" max="14833" width="5.140625" style="3" customWidth="1"/>
    <col min="14834" max="14834" width="27.28515625" style="3" customWidth="1"/>
    <col min="14835" max="14835" width="13.7109375" style="3" customWidth="1"/>
    <col min="14836" max="14836" width="19.7109375" style="3" customWidth="1"/>
    <col min="14837" max="14837" width="14.85546875" style="3" bestFit="1" customWidth="1"/>
    <col min="14838" max="14840" width="9.28515625" style="3"/>
    <col min="14841" max="14841" width="41.7109375" style="3" customWidth="1"/>
    <col min="14842" max="14842" width="17.85546875" style="3" bestFit="1" customWidth="1"/>
    <col min="14843" max="15085" width="9.28515625" style="3"/>
    <col min="15086" max="15086" width="7.5703125" style="3" customWidth="1"/>
    <col min="15087" max="15087" width="22.28515625" style="3" customWidth="1"/>
    <col min="15088" max="15088" width="14.28515625" style="3" bestFit="1" customWidth="1"/>
    <col min="15089" max="15089" width="5.140625" style="3" customWidth="1"/>
    <col min="15090" max="15090" width="27.28515625" style="3" customWidth="1"/>
    <col min="15091" max="15091" width="13.7109375" style="3" customWidth="1"/>
    <col min="15092" max="15092" width="19.7109375" style="3" customWidth="1"/>
    <col min="15093" max="15093" width="14.85546875" style="3" bestFit="1" customWidth="1"/>
    <col min="15094" max="15096" width="9.28515625" style="3"/>
    <col min="15097" max="15097" width="41.7109375" style="3" customWidth="1"/>
    <col min="15098" max="15098" width="17.85546875" style="3" bestFit="1" customWidth="1"/>
    <col min="15099" max="15341" width="9.28515625" style="3"/>
    <col min="15342" max="15342" width="7.5703125" style="3" customWidth="1"/>
    <col min="15343" max="15343" width="22.28515625" style="3" customWidth="1"/>
    <col min="15344" max="15344" width="14.28515625" style="3" bestFit="1" customWidth="1"/>
    <col min="15345" max="15345" width="5.140625" style="3" customWidth="1"/>
    <col min="15346" max="15346" width="27.28515625" style="3" customWidth="1"/>
    <col min="15347" max="15347" width="13.7109375" style="3" customWidth="1"/>
    <col min="15348" max="15348" width="19.7109375" style="3" customWidth="1"/>
    <col min="15349" max="15349" width="14.85546875" style="3" bestFit="1" customWidth="1"/>
    <col min="15350" max="15352" width="9.28515625" style="3"/>
    <col min="15353" max="15353" width="41.7109375" style="3" customWidth="1"/>
    <col min="15354" max="15354" width="17.85546875" style="3" bestFit="1" customWidth="1"/>
    <col min="15355" max="15597" width="9.28515625" style="3"/>
    <col min="15598" max="15598" width="7.5703125" style="3" customWidth="1"/>
    <col min="15599" max="15599" width="22.28515625" style="3" customWidth="1"/>
    <col min="15600" max="15600" width="14.28515625" style="3" bestFit="1" customWidth="1"/>
    <col min="15601" max="15601" width="5.140625" style="3" customWidth="1"/>
    <col min="15602" max="15602" width="27.28515625" style="3" customWidth="1"/>
    <col min="15603" max="15603" width="13.7109375" style="3" customWidth="1"/>
    <col min="15604" max="15604" width="19.7109375" style="3" customWidth="1"/>
    <col min="15605" max="15605" width="14.85546875" style="3" bestFit="1" customWidth="1"/>
    <col min="15606" max="15608" width="9.28515625" style="3"/>
    <col min="15609" max="15609" width="41.7109375" style="3" customWidth="1"/>
    <col min="15610" max="15610" width="17.85546875" style="3" bestFit="1" customWidth="1"/>
    <col min="15611" max="15853" width="9.28515625" style="3"/>
    <col min="15854" max="15854" width="7.5703125" style="3" customWidth="1"/>
    <col min="15855" max="15855" width="22.28515625" style="3" customWidth="1"/>
    <col min="15856" max="15856" width="14.28515625" style="3" bestFit="1" customWidth="1"/>
    <col min="15857" max="15857" width="5.140625" style="3" customWidth="1"/>
    <col min="15858" max="15858" width="27.28515625" style="3" customWidth="1"/>
    <col min="15859" max="15859" width="13.7109375" style="3" customWidth="1"/>
    <col min="15860" max="15860" width="19.7109375" style="3" customWidth="1"/>
    <col min="15861" max="15861" width="14.85546875" style="3" bestFit="1" customWidth="1"/>
    <col min="15862" max="15864" width="9.28515625" style="3"/>
    <col min="15865" max="15865" width="41.7109375" style="3" customWidth="1"/>
    <col min="15866" max="15866" width="17.85546875" style="3" bestFit="1" customWidth="1"/>
    <col min="15867" max="16109" width="9.28515625" style="3"/>
    <col min="16110" max="16110" width="7.5703125" style="3" customWidth="1"/>
    <col min="16111" max="16111" width="22.28515625" style="3" customWidth="1"/>
    <col min="16112" max="16112" width="14.28515625" style="3" bestFit="1" customWidth="1"/>
    <col min="16113" max="16113" width="5.140625" style="3" customWidth="1"/>
    <col min="16114" max="16114" width="27.28515625" style="3" customWidth="1"/>
    <col min="16115" max="16115" width="13.7109375" style="3" customWidth="1"/>
    <col min="16116" max="16116" width="19.7109375" style="3" customWidth="1"/>
    <col min="16117" max="16117" width="14.85546875" style="3" bestFit="1" customWidth="1"/>
    <col min="16118" max="16120" width="9.28515625" style="3"/>
    <col min="16121" max="16121" width="41.7109375" style="3" customWidth="1"/>
    <col min="16122" max="16122" width="17.85546875" style="3" bestFit="1" customWidth="1"/>
    <col min="16123" max="16384" width="9.28515625" style="3"/>
  </cols>
  <sheetData>
    <row r="1" spans="2:5" ht="15.75" customHeight="1" x14ac:dyDescent="0.2"/>
    <row r="2" spans="2:5" s="41" customFormat="1" ht="17.25" customHeight="1" thickBot="1" x14ac:dyDescent="0.25"/>
    <row r="3" spans="2:5" ht="27.75" customHeight="1" x14ac:dyDescent="0.2">
      <c r="B3" s="266" t="s">
        <v>729</v>
      </c>
      <c r="C3" s="258"/>
      <c r="D3" s="258"/>
      <c r="E3" s="300"/>
    </row>
    <row r="4" spans="2:5" s="9" customFormat="1" ht="32.25" customHeight="1" thickBot="1" x14ac:dyDescent="0.3">
      <c r="B4" s="40" t="s">
        <v>589</v>
      </c>
      <c r="C4" s="168" t="s">
        <v>730</v>
      </c>
      <c r="D4" s="168" t="s">
        <v>731</v>
      </c>
      <c r="E4" s="39" t="s">
        <v>609</v>
      </c>
    </row>
    <row r="5" spans="2:5" s="9" customFormat="1" ht="12.75" customHeight="1" x14ac:dyDescent="0.25">
      <c r="B5" s="175" t="s">
        <v>28</v>
      </c>
      <c r="C5" s="301" t="s">
        <v>582</v>
      </c>
      <c r="D5" s="303" t="s">
        <v>196</v>
      </c>
      <c r="E5" s="285" t="s">
        <v>27</v>
      </c>
    </row>
    <row r="6" spans="2:5" s="8" customFormat="1" ht="12.75" customHeight="1" x14ac:dyDescent="0.25">
      <c r="B6" s="178" t="s">
        <v>66</v>
      </c>
      <c r="C6" s="302"/>
      <c r="D6" s="304"/>
      <c r="E6" s="285"/>
    </row>
    <row r="7" spans="2:5" s="8" customFormat="1" ht="12.75" customHeight="1" thickBot="1" x14ac:dyDescent="0.3">
      <c r="B7" s="176" t="s">
        <v>63</v>
      </c>
      <c r="C7" s="188" t="s">
        <v>580</v>
      </c>
      <c r="D7" s="177" t="s">
        <v>64</v>
      </c>
      <c r="E7" s="286"/>
    </row>
    <row r="8" spans="2:5" s="8" customFormat="1" ht="12.75" customHeight="1" x14ac:dyDescent="0.25">
      <c r="B8" s="179" t="s">
        <v>5</v>
      </c>
      <c r="C8" s="297" t="s">
        <v>577</v>
      </c>
      <c r="D8" s="294" t="s">
        <v>483</v>
      </c>
      <c r="E8" s="287" t="s">
        <v>4</v>
      </c>
    </row>
    <row r="9" spans="2:5" s="8" customFormat="1" ht="12.75" customHeight="1" x14ac:dyDescent="0.25">
      <c r="B9" s="180" t="s">
        <v>100</v>
      </c>
      <c r="C9" s="306"/>
      <c r="D9" s="305" t="e">
        <v>#N/A</v>
      </c>
      <c r="E9" s="288"/>
    </row>
    <row r="10" spans="2:5" s="8" customFormat="1" ht="12.75" customHeight="1" x14ac:dyDescent="0.25">
      <c r="B10" s="181" t="s">
        <v>95</v>
      </c>
      <c r="C10" s="189" t="s">
        <v>575</v>
      </c>
      <c r="D10" s="182" t="s">
        <v>112</v>
      </c>
      <c r="E10" s="288"/>
    </row>
    <row r="11" spans="2:5" s="8" customFormat="1" ht="12.75" customHeight="1" x14ac:dyDescent="0.25">
      <c r="B11" s="181" t="s">
        <v>141</v>
      </c>
      <c r="C11" s="189" t="s">
        <v>573</v>
      </c>
      <c r="D11" s="182" t="s">
        <v>276</v>
      </c>
      <c r="E11" s="288"/>
    </row>
    <row r="12" spans="2:5" s="8" customFormat="1" ht="12.75" customHeight="1" x14ac:dyDescent="0.25">
      <c r="B12" s="181" t="s">
        <v>77</v>
      </c>
      <c r="C12" s="189" t="s">
        <v>571</v>
      </c>
      <c r="D12" s="182" t="s">
        <v>486</v>
      </c>
      <c r="E12" s="288"/>
    </row>
    <row r="13" spans="2:5" s="8" customFormat="1" ht="12.75" customHeight="1" x14ac:dyDescent="0.25">
      <c r="B13" s="181" t="s">
        <v>114</v>
      </c>
      <c r="C13" s="189" t="s">
        <v>726</v>
      </c>
      <c r="D13" s="182" t="s">
        <v>379</v>
      </c>
      <c r="E13" s="288"/>
    </row>
    <row r="14" spans="2:5" s="8" customFormat="1" ht="12.75" customHeight="1" thickBot="1" x14ac:dyDescent="0.3">
      <c r="B14" s="183" t="s">
        <v>41</v>
      </c>
      <c r="C14" s="190" t="s">
        <v>727</v>
      </c>
      <c r="D14" s="184" t="s">
        <v>236</v>
      </c>
      <c r="E14" s="289"/>
    </row>
    <row r="15" spans="2:5" s="8" customFormat="1" ht="12.75" customHeight="1" x14ac:dyDescent="0.25">
      <c r="B15" s="170" t="s">
        <v>13</v>
      </c>
      <c r="C15" s="191" t="s">
        <v>566</v>
      </c>
      <c r="D15" s="171" t="s">
        <v>188</v>
      </c>
      <c r="E15" s="284" t="s">
        <v>12</v>
      </c>
    </row>
    <row r="16" spans="2:5" s="8" customFormat="1" ht="12.75" customHeight="1" x14ac:dyDescent="0.25">
      <c r="B16" s="172" t="s">
        <v>80</v>
      </c>
      <c r="C16" s="192" t="s">
        <v>564</v>
      </c>
      <c r="D16" s="169" t="s">
        <v>441</v>
      </c>
      <c r="E16" s="285"/>
    </row>
    <row r="17" spans="2:5" s="8" customFormat="1" ht="12.75" customHeight="1" x14ac:dyDescent="0.25">
      <c r="B17" s="172" t="s">
        <v>135</v>
      </c>
      <c r="C17" s="192" t="s">
        <v>562</v>
      </c>
      <c r="D17" s="169" t="s">
        <v>364</v>
      </c>
      <c r="E17" s="285"/>
    </row>
    <row r="18" spans="2:5" s="8" customFormat="1" ht="12.75" customHeight="1" thickBot="1" x14ac:dyDescent="0.3">
      <c r="B18" s="176" t="s">
        <v>75</v>
      </c>
      <c r="C18" s="188" t="s">
        <v>560</v>
      </c>
      <c r="D18" s="177" t="s">
        <v>194</v>
      </c>
      <c r="E18" s="286"/>
    </row>
    <row r="19" spans="2:5" s="8" customFormat="1" ht="12.75" customHeight="1" x14ac:dyDescent="0.25">
      <c r="B19" s="179" t="s">
        <v>18</v>
      </c>
      <c r="C19" s="297" t="s">
        <v>15</v>
      </c>
      <c r="D19" s="294" t="s">
        <v>269</v>
      </c>
      <c r="E19" s="287" t="s">
        <v>17</v>
      </c>
    </row>
    <row r="20" spans="2:5" s="8" customFormat="1" ht="12.75" customHeight="1" x14ac:dyDescent="0.25">
      <c r="B20" s="180" t="s">
        <v>87</v>
      </c>
      <c r="C20" s="306"/>
      <c r="D20" s="305"/>
      <c r="E20" s="288"/>
    </row>
    <row r="21" spans="2:5" s="8" customFormat="1" ht="12.75" customHeight="1" x14ac:dyDescent="0.25">
      <c r="B21" s="181" t="s">
        <v>44</v>
      </c>
      <c r="C21" s="189" t="s">
        <v>557</v>
      </c>
      <c r="D21" s="182" t="s">
        <v>418</v>
      </c>
      <c r="E21" s="288"/>
    </row>
    <row r="22" spans="2:5" s="8" customFormat="1" ht="12.75" customHeight="1" x14ac:dyDescent="0.25">
      <c r="B22" s="185" t="s">
        <v>31</v>
      </c>
      <c r="C22" s="308" t="s">
        <v>553</v>
      </c>
      <c r="D22" s="307" t="s">
        <v>259</v>
      </c>
      <c r="E22" s="288"/>
    </row>
    <row r="23" spans="2:5" s="8" customFormat="1" ht="12.75" customHeight="1" x14ac:dyDescent="0.25">
      <c r="B23" s="186" t="s">
        <v>34</v>
      </c>
      <c r="C23" s="298"/>
      <c r="D23" s="295" t="e">
        <v>#N/A</v>
      </c>
      <c r="E23" s="288"/>
    </row>
    <row r="24" spans="2:5" s="8" customFormat="1" ht="12.75" customHeight="1" thickBot="1" x14ac:dyDescent="0.3">
      <c r="B24" s="187" t="s">
        <v>83</v>
      </c>
      <c r="C24" s="299"/>
      <c r="D24" s="296"/>
      <c r="E24" s="289"/>
    </row>
    <row r="25" spans="2:5" s="8" customFormat="1" ht="12.75" customHeight="1" x14ac:dyDescent="0.25">
      <c r="B25" s="170" t="s">
        <v>72</v>
      </c>
      <c r="C25" s="191" t="s">
        <v>550</v>
      </c>
      <c r="D25" s="171" t="s">
        <v>252</v>
      </c>
      <c r="E25" s="284" t="s">
        <v>71</v>
      </c>
    </row>
    <row r="26" spans="2:5" s="8" customFormat="1" ht="12.75" customHeight="1" thickBot="1" x14ac:dyDescent="0.3">
      <c r="B26" s="176" t="s">
        <v>331</v>
      </c>
      <c r="C26" s="188" t="s">
        <v>548</v>
      </c>
      <c r="D26" s="177" t="s">
        <v>537</v>
      </c>
      <c r="E26" s="286"/>
    </row>
    <row r="27" spans="2:5" s="8" customFormat="1" ht="12.75" customHeight="1" x14ac:dyDescent="0.25">
      <c r="B27" s="179" t="s">
        <v>250</v>
      </c>
      <c r="C27" s="297" t="s">
        <v>543</v>
      </c>
      <c r="D27" s="294" t="s">
        <v>470</v>
      </c>
      <c r="E27" s="287" t="s">
        <v>21</v>
      </c>
    </row>
    <row r="28" spans="2:5" s="8" customFormat="1" ht="12.75" customHeight="1" x14ac:dyDescent="0.25">
      <c r="B28" s="186" t="s">
        <v>60</v>
      </c>
      <c r="C28" s="298"/>
      <c r="D28" s="295"/>
      <c r="E28" s="288"/>
    </row>
    <row r="29" spans="2:5" s="8" customFormat="1" ht="12.75" customHeight="1" x14ac:dyDescent="0.25">
      <c r="B29" s="186" t="s">
        <v>22</v>
      </c>
      <c r="C29" s="298"/>
      <c r="D29" s="295" t="e">
        <v>#N/A</v>
      </c>
      <c r="E29" s="288"/>
    </row>
    <row r="30" spans="2:5" s="8" customFormat="1" ht="12.75" customHeight="1" thickBot="1" x14ac:dyDescent="0.3">
      <c r="B30" s="187" t="s">
        <v>56</v>
      </c>
      <c r="C30" s="299"/>
      <c r="D30" s="296"/>
      <c r="E30" s="289"/>
    </row>
    <row r="31" spans="2:5" s="8" customFormat="1" ht="12.75" customHeight="1" x14ac:dyDescent="0.25">
      <c r="B31" s="170" t="s">
        <v>121</v>
      </c>
      <c r="C31" s="191" t="s">
        <v>541</v>
      </c>
      <c r="D31" s="171" t="s">
        <v>505</v>
      </c>
      <c r="E31" s="284" t="s">
        <v>8</v>
      </c>
    </row>
    <row r="32" spans="2:5" s="8" customFormat="1" ht="12.75" customHeight="1" x14ac:dyDescent="0.25">
      <c r="B32" s="172" t="s">
        <v>50</v>
      </c>
      <c r="C32" s="192" t="s">
        <v>539</v>
      </c>
      <c r="D32" s="169" t="s">
        <v>198</v>
      </c>
      <c r="E32" s="285"/>
    </row>
    <row r="33" spans="2:5" s="8" customFormat="1" ht="12.75" customHeight="1" x14ac:dyDescent="0.25">
      <c r="B33" s="173" t="s">
        <v>46</v>
      </c>
      <c r="C33" s="292" t="s">
        <v>536</v>
      </c>
      <c r="D33" s="290" t="s">
        <v>334</v>
      </c>
      <c r="E33" s="285"/>
    </row>
    <row r="34" spans="2:5" s="8" customFormat="1" ht="12.75" customHeight="1" thickBot="1" x14ac:dyDescent="0.3">
      <c r="B34" s="174" t="s">
        <v>9</v>
      </c>
      <c r="C34" s="293"/>
      <c r="D34" s="291"/>
      <c r="E34" s="286"/>
    </row>
    <row r="35" spans="2:5" s="8" customFormat="1" ht="12.75" customHeight="1" x14ac:dyDescent="0.25"/>
    <row r="36" spans="2:5" s="8" customFormat="1" ht="12.75" customHeight="1" x14ac:dyDescent="0.25"/>
    <row r="37" spans="2:5" s="8" customFormat="1" ht="12.75" customHeight="1" x14ac:dyDescent="0.25"/>
    <row r="38" spans="2:5" s="8" customFormat="1" ht="12.75" customHeight="1" x14ac:dyDescent="0.25"/>
    <row r="39" spans="2:5" s="8" customFormat="1" ht="12.75" customHeight="1" x14ac:dyDescent="0.25"/>
    <row r="40" spans="2:5" s="8" customFormat="1" ht="12.75" customHeight="1" x14ac:dyDescent="0.25"/>
    <row r="41" spans="2:5" s="8" customFormat="1" ht="12.75" customHeight="1" x14ac:dyDescent="0.25"/>
    <row r="42" spans="2:5" s="8" customFormat="1" ht="12.75" customHeight="1" x14ac:dyDescent="0.25"/>
    <row r="43" spans="2:5" s="8" customFormat="1" ht="12.75" customHeight="1" x14ac:dyDescent="0.25"/>
    <row r="44" spans="2:5" s="8" customFormat="1" ht="12.75" customHeight="1" x14ac:dyDescent="0.25"/>
    <row r="45" spans="2:5" s="8" customFormat="1" ht="12.75" customHeight="1" x14ac:dyDescent="0.25"/>
    <row r="46" spans="2:5" s="8" customFormat="1" ht="12.75" customHeight="1" x14ac:dyDescent="0.25"/>
    <row r="47" spans="2:5" s="8" customFormat="1" ht="12.75" customHeight="1" x14ac:dyDescent="0.25"/>
    <row r="48" spans="2:5" s="8" customFormat="1" ht="12.75" customHeight="1" x14ac:dyDescent="0.25"/>
    <row r="49" s="8" customFormat="1" ht="12.75" customHeight="1" x14ac:dyDescent="0.25"/>
    <row r="50" s="8" customFormat="1" ht="12.75" customHeight="1" x14ac:dyDescent="0.25"/>
    <row r="51" s="8" customFormat="1" ht="12.75" customHeight="1" x14ac:dyDescent="0.25"/>
    <row r="52" s="8" customFormat="1" ht="12.75" customHeight="1" x14ac:dyDescent="0.25"/>
    <row r="53" s="8" customFormat="1" ht="12.75" customHeight="1" x14ac:dyDescent="0.25"/>
    <row r="54" s="8" customFormat="1" ht="12.75" customHeight="1" x14ac:dyDescent="0.25"/>
    <row r="55" s="8" customFormat="1" ht="12.75" customHeight="1" x14ac:dyDescent="0.25"/>
    <row r="56" s="8" customFormat="1" ht="12.75" customHeight="1" x14ac:dyDescent="0.25"/>
    <row r="57" s="8" customFormat="1" ht="12.75" customHeight="1" x14ac:dyDescent="0.25"/>
    <row r="58" s="8" customFormat="1" ht="12.75" customHeight="1" x14ac:dyDescent="0.25"/>
    <row r="59" s="8" customFormat="1" ht="12.75" customHeight="1" x14ac:dyDescent="0.25"/>
    <row r="60" s="8" customFormat="1" ht="12.75" customHeight="1" x14ac:dyDescent="0.25"/>
    <row r="61" s="8" customFormat="1" ht="12.75" customHeight="1" x14ac:dyDescent="0.25"/>
    <row r="62" s="8" customFormat="1" ht="12.75" customHeight="1" x14ac:dyDescent="0.25"/>
    <row r="63" s="8" customFormat="1" ht="12.75" customHeight="1" x14ac:dyDescent="0.25"/>
    <row r="64" s="8" customFormat="1" ht="12.75" customHeight="1" x14ac:dyDescent="0.25"/>
    <row r="65" s="8" customFormat="1" ht="12.75" customHeight="1" x14ac:dyDescent="0.25"/>
    <row r="66" s="8" customFormat="1" ht="12.75" customHeight="1" x14ac:dyDescent="0.25"/>
    <row r="67" s="8" customFormat="1" ht="12.75" customHeight="1" x14ac:dyDescent="0.25"/>
    <row r="68" s="8" customFormat="1" ht="12.75" customHeight="1" x14ac:dyDescent="0.25"/>
    <row r="69" s="8" customFormat="1" ht="12.75" customHeight="1" x14ac:dyDescent="0.25"/>
    <row r="70" s="8" customFormat="1" ht="12.75" customHeight="1" x14ac:dyDescent="0.25"/>
    <row r="71" s="8" customFormat="1" ht="12.75" customHeight="1" x14ac:dyDescent="0.25"/>
    <row r="72" s="8" customFormat="1" ht="12.75" customHeight="1" x14ac:dyDescent="0.25"/>
    <row r="73" s="8" customFormat="1" ht="12.75" customHeight="1" x14ac:dyDescent="0.25"/>
    <row r="74" s="8" customFormat="1" ht="12.75" customHeight="1" x14ac:dyDescent="0.25"/>
    <row r="75" s="8" customFormat="1" ht="12.75" customHeight="1" x14ac:dyDescent="0.25"/>
    <row r="76" s="8" customFormat="1" ht="12.75" customHeight="1" x14ac:dyDescent="0.25"/>
    <row r="77" s="8" customFormat="1" ht="12.75" customHeight="1" x14ac:dyDescent="0.25"/>
    <row r="78" s="8" customFormat="1" ht="12.75" customHeight="1" x14ac:dyDescent="0.25"/>
    <row r="79" s="8" customFormat="1" ht="12.75" customHeight="1" x14ac:dyDescent="0.25"/>
    <row r="80" s="8" customFormat="1" ht="12.75" customHeight="1" x14ac:dyDescent="0.25"/>
    <row r="81" s="8" customFormat="1" ht="12.75" customHeight="1" x14ac:dyDescent="0.25"/>
    <row r="82" s="8" customFormat="1" ht="12.75" customHeight="1" x14ac:dyDescent="0.25"/>
    <row r="83" s="8" customFormat="1" ht="12.75" customHeight="1" x14ac:dyDescent="0.25"/>
    <row r="84" s="8" customFormat="1" ht="12.75" customHeight="1" x14ac:dyDescent="0.25"/>
    <row r="85" s="8" customFormat="1" ht="12.75" customHeight="1" x14ac:dyDescent="0.25"/>
    <row r="86" s="8" customFormat="1" ht="12.75" customHeight="1" x14ac:dyDescent="0.25"/>
    <row r="87" s="8" customFormat="1" ht="12.75" customHeight="1" x14ac:dyDescent="0.25"/>
    <row r="88" s="8" customFormat="1" ht="12.75" customHeight="1" x14ac:dyDescent="0.25"/>
    <row r="89" s="8" customFormat="1" ht="12.75" customHeight="1" x14ac:dyDescent="0.25"/>
    <row r="90" s="8" customFormat="1" ht="12.75" customHeight="1" x14ac:dyDescent="0.25"/>
    <row r="91" s="8" customFormat="1" ht="12.75" customHeight="1" x14ac:dyDescent="0.25"/>
    <row r="92" s="8" customFormat="1" ht="12.75" customHeight="1" x14ac:dyDescent="0.25"/>
    <row r="93" s="8" customFormat="1" ht="12.75" customHeight="1" x14ac:dyDescent="0.25"/>
    <row r="94" s="8" customFormat="1" ht="12.75" customHeight="1" x14ac:dyDescent="0.25"/>
    <row r="95" s="8" customFormat="1" ht="12.75" customHeight="1" x14ac:dyDescent="0.25"/>
    <row r="96" s="8" customFormat="1" ht="12.75" customHeight="1" x14ac:dyDescent="0.25"/>
    <row r="97" s="8" customFormat="1" ht="12.75" customHeight="1" x14ac:dyDescent="0.25"/>
    <row r="98" s="8" customFormat="1" ht="12.75" customHeight="1" x14ac:dyDescent="0.25"/>
    <row r="99" s="8" customFormat="1" ht="12.75" customHeight="1" x14ac:dyDescent="0.25"/>
    <row r="100" s="8" customFormat="1" ht="12.75" customHeight="1" x14ac:dyDescent="0.25"/>
    <row r="101" s="8" customFormat="1" ht="12.75" customHeight="1" x14ac:dyDescent="0.25"/>
    <row r="102" s="8" customFormat="1" ht="12.75" customHeight="1" x14ac:dyDescent="0.25"/>
    <row r="103" s="8" customFormat="1" ht="12.75" customHeight="1" x14ac:dyDescent="0.25"/>
    <row r="104" s="8" customFormat="1" ht="12.75" customHeight="1" x14ac:dyDescent="0.25"/>
    <row r="105" s="8" customFormat="1" ht="12.75" customHeight="1" x14ac:dyDescent="0.25"/>
    <row r="106" s="8" customFormat="1" ht="12.75" customHeight="1" x14ac:dyDescent="0.25"/>
    <row r="107" s="8" customFormat="1" ht="12.75" customHeight="1" x14ac:dyDescent="0.25"/>
    <row r="108" s="8" customFormat="1" ht="12.75" customHeight="1" x14ac:dyDescent="0.25"/>
    <row r="109" s="8" customFormat="1" ht="12.75" customHeight="1" x14ac:dyDescent="0.25"/>
    <row r="110" s="8" customFormat="1" ht="12.75" customHeight="1" x14ac:dyDescent="0.25"/>
    <row r="111" s="8" customFormat="1" ht="12.75" customHeight="1" x14ac:dyDescent="0.25"/>
    <row r="112" s="8" customFormat="1" ht="12.75" customHeight="1" x14ac:dyDescent="0.25"/>
    <row r="113" s="8" customFormat="1" ht="12.75" customHeight="1" x14ac:dyDescent="0.25"/>
    <row r="114" s="8" customFormat="1" ht="12.75" customHeight="1" x14ac:dyDescent="0.25"/>
    <row r="115" s="8" customFormat="1" ht="12.75" customHeight="1" x14ac:dyDescent="0.25"/>
    <row r="116" s="8" customFormat="1" ht="12.75" customHeight="1" x14ac:dyDescent="0.25"/>
    <row r="117" s="8" customFormat="1" ht="12.75" customHeight="1" x14ac:dyDescent="0.25"/>
    <row r="118" s="8" customFormat="1" ht="12.75" customHeight="1" x14ac:dyDescent="0.25"/>
    <row r="119" s="8" customFormat="1" ht="12.75" customHeight="1" x14ac:dyDescent="0.25"/>
    <row r="120" s="8" customFormat="1" ht="12.75" customHeight="1" x14ac:dyDescent="0.25"/>
    <row r="121" s="8" customFormat="1" ht="12.75" customHeight="1" x14ac:dyDescent="0.25"/>
    <row r="122" s="8" customFormat="1" ht="12.75" customHeight="1" x14ac:dyDescent="0.25"/>
    <row r="123" s="8" customFormat="1" ht="12.75" customHeight="1" x14ac:dyDescent="0.25"/>
    <row r="124" s="8" customFormat="1" ht="12.75" customHeight="1" x14ac:dyDescent="0.25"/>
    <row r="125" s="8" customFormat="1" ht="12.75" customHeight="1" x14ac:dyDescent="0.25"/>
    <row r="126" s="8" customFormat="1" ht="12.75" customHeight="1" x14ac:dyDescent="0.25"/>
    <row r="127" s="8" customFormat="1" ht="12.75" customHeight="1" x14ac:dyDescent="0.25"/>
    <row r="128" s="8" customFormat="1" ht="12.75" customHeight="1" x14ac:dyDescent="0.25"/>
    <row r="129" s="8" customFormat="1" ht="12.75" customHeight="1" x14ac:dyDescent="0.25"/>
    <row r="130" s="8" customFormat="1" ht="12.75" customHeight="1" x14ac:dyDescent="0.25"/>
    <row r="131" s="8" customFormat="1" ht="12.75" customHeight="1" x14ac:dyDescent="0.25"/>
    <row r="132" s="8" customFormat="1" ht="12.75" customHeight="1" x14ac:dyDescent="0.25"/>
    <row r="133" s="8" customFormat="1" ht="12.75" customHeight="1" x14ac:dyDescent="0.25"/>
    <row r="134" s="8" customFormat="1" ht="12.75" customHeight="1" x14ac:dyDescent="0.25"/>
    <row r="135" s="8" customFormat="1" ht="12.75" customHeight="1" x14ac:dyDescent="0.25"/>
    <row r="136" s="8" customFormat="1" ht="12.75" customHeight="1" x14ac:dyDescent="0.25"/>
    <row r="137" s="8" customFormat="1" ht="12.75" customHeight="1" x14ac:dyDescent="0.25"/>
    <row r="138" s="8" customFormat="1" ht="12.75" customHeight="1" x14ac:dyDescent="0.25"/>
    <row r="139" s="8" customFormat="1" ht="12.75" customHeight="1" x14ac:dyDescent="0.25"/>
    <row r="140" s="8" customFormat="1" ht="12.75" customHeight="1" x14ac:dyDescent="0.25"/>
    <row r="141" s="8" customFormat="1" ht="12.75" customHeight="1" x14ac:dyDescent="0.25"/>
    <row r="142" s="8" customFormat="1" ht="12.75" customHeight="1" x14ac:dyDescent="0.25"/>
    <row r="143" s="8" customFormat="1" ht="12.75" customHeight="1" x14ac:dyDescent="0.25"/>
    <row r="144" s="8" customFormat="1" ht="12.75" customHeight="1" x14ac:dyDescent="0.25"/>
    <row r="145" s="8" customFormat="1" ht="12.75" customHeight="1" x14ac:dyDescent="0.25"/>
    <row r="146" s="8" customFormat="1" ht="12.75" customHeight="1" x14ac:dyDescent="0.25"/>
    <row r="147" s="8" customFormat="1" ht="12.75" customHeight="1" x14ac:dyDescent="0.25"/>
    <row r="148" s="8" customFormat="1" ht="12.75" customHeight="1" x14ac:dyDescent="0.25"/>
    <row r="149" s="8" customFormat="1" ht="12.75" customHeight="1" x14ac:dyDescent="0.25"/>
    <row r="150" s="8" customFormat="1" ht="12.75" customHeight="1" x14ac:dyDescent="0.25"/>
    <row r="151" s="8" customFormat="1" ht="12.75" customHeight="1" x14ac:dyDescent="0.25"/>
    <row r="152" s="8" customFormat="1" ht="12.75" customHeight="1" x14ac:dyDescent="0.25"/>
    <row r="153" s="8" customFormat="1" ht="12.75" customHeight="1" x14ac:dyDescent="0.25"/>
    <row r="154" s="8" customFormat="1" ht="12.75" customHeight="1" x14ac:dyDescent="0.25"/>
    <row r="155" s="8" customFormat="1" ht="12.75" customHeight="1" x14ac:dyDescent="0.25"/>
    <row r="156" s="8" customFormat="1" ht="12.75" customHeight="1" x14ac:dyDescent="0.25"/>
    <row r="157" s="8" customFormat="1" ht="12.75" customHeight="1" x14ac:dyDescent="0.25"/>
    <row r="158" s="8" customFormat="1" ht="12.75" customHeight="1" x14ac:dyDescent="0.25"/>
    <row r="159" s="8" customFormat="1" ht="12.75" customHeight="1" x14ac:dyDescent="0.25"/>
    <row r="160" s="8" customFormat="1" ht="12.75" customHeight="1" x14ac:dyDescent="0.25"/>
    <row r="161" s="8" customFormat="1" ht="12.75" customHeight="1" x14ac:dyDescent="0.25"/>
    <row r="162" s="8" customFormat="1" ht="12.75" customHeight="1" x14ac:dyDescent="0.25"/>
    <row r="163" s="8" customFormat="1" ht="12.75" customHeight="1" x14ac:dyDescent="0.25"/>
    <row r="164" s="8" customFormat="1" ht="12.75" customHeight="1" x14ac:dyDescent="0.25"/>
    <row r="165" s="8" customFormat="1" ht="12.75" customHeight="1" x14ac:dyDescent="0.25"/>
    <row r="166" s="8" customFormat="1" ht="12.75" customHeight="1" x14ac:dyDescent="0.25"/>
    <row r="167" s="8" customFormat="1" ht="12.75" customHeight="1" x14ac:dyDescent="0.25"/>
    <row r="168" s="8" customFormat="1" ht="12.75" customHeight="1" x14ac:dyDescent="0.25"/>
    <row r="169" s="8" customFormat="1" ht="12.75" customHeight="1" x14ac:dyDescent="0.25"/>
    <row r="170" s="8" customFormat="1" ht="12.75" customHeight="1" x14ac:dyDescent="0.25"/>
    <row r="171" s="8" customFormat="1" ht="12.75" customHeight="1" x14ac:dyDescent="0.25"/>
    <row r="172" s="8" customFormat="1" ht="12.75" customHeight="1" x14ac:dyDescent="0.25"/>
    <row r="173" s="8" customFormat="1" ht="12.75" customHeight="1" x14ac:dyDescent="0.25"/>
    <row r="174" s="8" customFormat="1" ht="12.75" customHeight="1" x14ac:dyDescent="0.25"/>
    <row r="175" s="8" customFormat="1" ht="12.75" customHeight="1" x14ac:dyDescent="0.25"/>
    <row r="176" s="8" customFormat="1" ht="12.75" customHeight="1" x14ac:dyDescent="0.25"/>
    <row r="177" s="8" customFormat="1" ht="12.75" customHeight="1" x14ac:dyDescent="0.25"/>
    <row r="178" s="8" customFormat="1" ht="12.75" customHeight="1" x14ac:dyDescent="0.25"/>
    <row r="179" s="8" customFormat="1" ht="12.75" customHeight="1" x14ac:dyDescent="0.25"/>
    <row r="180" s="8" customFormat="1" ht="12.75" customHeight="1" x14ac:dyDescent="0.25"/>
    <row r="181" s="8" customFormat="1" ht="12.75" customHeight="1" x14ac:dyDescent="0.25"/>
    <row r="182" s="8" customFormat="1" ht="12.75" customHeight="1" x14ac:dyDescent="0.25"/>
    <row r="183" s="8" customFormat="1" ht="12.75" customHeight="1" x14ac:dyDescent="0.25"/>
    <row r="184" s="8" customFormat="1" ht="12.75" customHeight="1" x14ac:dyDescent="0.25"/>
    <row r="185" s="8" customFormat="1" ht="12.75" customHeight="1" x14ac:dyDescent="0.25"/>
    <row r="186" s="8" customFormat="1" ht="12.75" customHeight="1" x14ac:dyDescent="0.25"/>
    <row r="187" s="8" customFormat="1" ht="12.75" customHeight="1" x14ac:dyDescent="0.25"/>
    <row r="188" s="8" customFormat="1" ht="12.75" customHeight="1" x14ac:dyDescent="0.25"/>
    <row r="189" s="8" customFormat="1" ht="12.75" customHeight="1" x14ac:dyDescent="0.25"/>
    <row r="190" s="8" customFormat="1" ht="12.75" customHeight="1" x14ac:dyDescent="0.25"/>
    <row r="191" s="8" customFormat="1" ht="12.75" customHeight="1" x14ac:dyDescent="0.25"/>
    <row r="192" s="8" customFormat="1" ht="12.75" customHeight="1" x14ac:dyDescent="0.25"/>
    <row r="193" s="8" customFormat="1" ht="12.75" customHeight="1" x14ac:dyDescent="0.25"/>
    <row r="194" s="8" customFormat="1" ht="12.75" customHeight="1" x14ac:dyDescent="0.25"/>
    <row r="195" s="8" customFormat="1" ht="12.75" customHeight="1" x14ac:dyDescent="0.25"/>
    <row r="196" s="8" customFormat="1" ht="12.75" customHeight="1" x14ac:dyDescent="0.25"/>
    <row r="197" s="8" customFormat="1" ht="12.75" customHeight="1" x14ac:dyDescent="0.25"/>
    <row r="198" s="8" customFormat="1" ht="12.75" customHeight="1" x14ac:dyDescent="0.25"/>
    <row r="199" s="8" customFormat="1" ht="12.75" customHeight="1" x14ac:dyDescent="0.25"/>
    <row r="200" s="8" customFormat="1" ht="12.75" customHeight="1" x14ac:dyDescent="0.25"/>
    <row r="201" s="8" customFormat="1" ht="12.75" customHeight="1" x14ac:dyDescent="0.25"/>
    <row r="202" s="8" customFormat="1" ht="12.75" customHeight="1" x14ac:dyDescent="0.25"/>
    <row r="203" s="8" customFormat="1" ht="12.75" customHeight="1" x14ac:dyDescent="0.25"/>
    <row r="204" s="8" customFormat="1" ht="12.75" customHeight="1" x14ac:dyDescent="0.25"/>
    <row r="205" s="8" customFormat="1" ht="12.75" customHeight="1" x14ac:dyDescent="0.25"/>
    <row r="206" s="8" customFormat="1" ht="12.75" customHeight="1" x14ac:dyDescent="0.25"/>
    <row r="207" s="8" customFormat="1" ht="12.75" customHeight="1" x14ac:dyDescent="0.25"/>
    <row r="208" s="8" customFormat="1" ht="12.75" customHeight="1" x14ac:dyDescent="0.25"/>
    <row r="209" s="8" customFormat="1" ht="12.75" customHeight="1" x14ac:dyDescent="0.25"/>
    <row r="210" s="8" customFormat="1" ht="12.75" customHeight="1" x14ac:dyDescent="0.25"/>
    <row r="211" s="8" customFormat="1" ht="12.75" customHeight="1" x14ac:dyDescent="0.25"/>
    <row r="212" s="8" customFormat="1" ht="12.75" customHeight="1" x14ac:dyDescent="0.25"/>
    <row r="213" s="8" customFormat="1" ht="12.75" customHeight="1" x14ac:dyDescent="0.25"/>
    <row r="214" s="8" customFormat="1" ht="12.75" customHeight="1" x14ac:dyDescent="0.25"/>
    <row r="215" s="8" customFormat="1" ht="12.75" customHeight="1" x14ac:dyDescent="0.25"/>
    <row r="216" s="8" customFormat="1" ht="12.75" customHeight="1" x14ac:dyDescent="0.25"/>
    <row r="217" s="8" customFormat="1" ht="12.75" customHeight="1" x14ac:dyDescent="0.25"/>
    <row r="218" s="8" customFormat="1" ht="12.75" customHeight="1" x14ac:dyDescent="0.25"/>
    <row r="219" s="8" customFormat="1" ht="12.75" customHeight="1" x14ac:dyDescent="0.25"/>
    <row r="220" s="8" customFormat="1" ht="12.75" customHeight="1" x14ac:dyDescent="0.25"/>
    <row r="221" s="8" customFormat="1" ht="12.75" customHeight="1" x14ac:dyDescent="0.25"/>
    <row r="222" s="8" customFormat="1" ht="12.75" customHeight="1" x14ac:dyDescent="0.25"/>
    <row r="223" s="8" customFormat="1" ht="12.75" customHeight="1" x14ac:dyDescent="0.25"/>
    <row r="224" s="8" customFormat="1" ht="12.75" customHeight="1" x14ac:dyDescent="0.25"/>
    <row r="225" s="8" customFormat="1" ht="12.75" customHeight="1" x14ac:dyDescent="0.25"/>
    <row r="226" s="8" customFormat="1" ht="12.75" customHeight="1" x14ac:dyDescent="0.25"/>
    <row r="227" s="8" customFormat="1" ht="12.75" customHeight="1" x14ac:dyDescent="0.25"/>
    <row r="228" s="8" customFormat="1" ht="12.75" customHeight="1" x14ac:dyDescent="0.25"/>
    <row r="229" s="8" customFormat="1" ht="12.75" customHeight="1" x14ac:dyDescent="0.25"/>
    <row r="230" s="8" customFormat="1" ht="12.75" customHeight="1" x14ac:dyDescent="0.25"/>
    <row r="231" s="8" customFormat="1" ht="12.75" customHeight="1" x14ac:dyDescent="0.25"/>
    <row r="232" s="8" customFormat="1" ht="12.75" customHeight="1" x14ac:dyDescent="0.25"/>
    <row r="233" s="8" customFormat="1" ht="12.75" customHeight="1" x14ac:dyDescent="0.25"/>
    <row r="234" s="8" customFormat="1" ht="12.75" customHeight="1" x14ac:dyDescent="0.25"/>
    <row r="235" s="8" customFormat="1" ht="12.75" customHeight="1" x14ac:dyDescent="0.25"/>
    <row r="236" s="8" customFormat="1" ht="12.75" customHeight="1" x14ac:dyDescent="0.25"/>
    <row r="237" s="8" customFormat="1" ht="12.75" customHeight="1" x14ac:dyDescent="0.25"/>
    <row r="238" s="8" customFormat="1" ht="12.75" customHeight="1" x14ac:dyDescent="0.25"/>
    <row r="239" s="8" customFormat="1" ht="12.75" customHeight="1" x14ac:dyDescent="0.25"/>
    <row r="240" s="8" customFormat="1" ht="12.75" customHeight="1" x14ac:dyDescent="0.25"/>
    <row r="241" s="8" customFormat="1" ht="12.75" customHeight="1" x14ac:dyDescent="0.25"/>
    <row r="242" s="8" customFormat="1" ht="12.75" customHeight="1" x14ac:dyDescent="0.25"/>
    <row r="243" s="8" customFormat="1" ht="12.75" customHeight="1" x14ac:dyDescent="0.25"/>
    <row r="244" s="8" customFormat="1" ht="12.75" customHeight="1" x14ac:dyDescent="0.25"/>
    <row r="245" s="8" customFormat="1" ht="12.75" customHeight="1" x14ac:dyDescent="0.25"/>
    <row r="246" s="8" customFormat="1" ht="12.75" customHeight="1" x14ac:dyDescent="0.25"/>
    <row r="247" s="8" customFormat="1" ht="12.75" customHeight="1" x14ac:dyDescent="0.25"/>
    <row r="248" s="8" customFormat="1" ht="12.75" customHeight="1" x14ac:dyDescent="0.25"/>
    <row r="249" s="8" customFormat="1" ht="12.75" customHeight="1" x14ac:dyDescent="0.25"/>
    <row r="250" s="8" customFormat="1" ht="12.75" customHeight="1" x14ac:dyDescent="0.25"/>
    <row r="251" s="8" customFormat="1" ht="12.75" customHeight="1" x14ac:dyDescent="0.25"/>
    <row r="252" s="8" customFormat="1" ht="12.75" customHeight="1" x14ac:dyDescent="0.25"/>
    <row r="253" s="8" customFormat="1" ht="12.75" customHeight="1" x14ac:dyDescent="0.25"/>
    <row r="254" s="8" customFormat="1" ht="12.75" customHeight="1" x14ac:dyDescent="0.25"/>
    <row r="255" s="8" customFormat="1" ht="12.75" customHeight="1" x14ac:dyDescent="0.25"/>
    <row r="256" s="8" customFormat="1" ht="12.75" customHeight="1" x14ac:dyDescent="0.25"/>
    <row r="257" s="8" customFormat="1" ht="12.75" customHeight="1" x14ac:dyDescent="0.25"/>
    <row r="258" s="8" customFormat="1" ht="12.75" customHeight="1" x14ac:dyDescent="0.25"/>
    <row r="259" s="8" customFormat="1" ht="12.75" customHeight="1" x14ac:dyDescent="0.25"/>
    <row r="260" s="8" customFormat="1" ht="12.75" customHeight="1" x14ac:dyDescent="0.25"/>
    <row r="261" s="8" customFormat="1" ht="12.75" customHeight="1" x14ac:dyDescent="0.25"/>
    <row r="262" s="8" customFormat="1" ht="12.75" customHeight="1" x14ac:dyDescent="0.25"/>
    <row r="263" s="8" customFormat="1" ht="12.75" customHeight="1" x14ac:dyDescent="0.25"/>
    <row r="264" s="8" customFormat="1" ht="12.75" customHeight="1" x14ac:dyDescent="0.25"/>
    <row r="265" s="8" customFormat="1" ht="12.75" customHeight="1" x14ac:dyDescent="0.25"/>
    <row r="266" s="8" customFormat="1" ht="12.75" customHeight="1" x14ac:dyDescent="0.25"/>
    <row r="267" s="8" customFormat="1" ht="12.75" customHeight="1" x14ac:dyDescent="0.25"/>
    <row r="268" s="8" customFormat="1" ht="12.75" customHeight="1" x14ac:dyDescent="0.25"/>
    <row r="269" s="8" customFormat="1" ht="12.75" customHeight="1" x14ac:dyDescent="0.25"/>
    <row r="270" s="8" customFormat="1" ht="12.75" customHeight="1" x14ac:dyDescent="0.25"/>
    <row r="271" s="8" customFormat="1" ht="12.75" customHeight="1" x14ac:dyDescent="0.25"/>
    <row r="272" s="8" customFormat="1" ht="12.75" customHeight="1" x14ac:dyDescent="0.25"/>
    <row r="273" s="8" customFormat="1" ht="12.75" customHeight="1" x14ac:dyDescent="0.25"/>
    <row r="274" s="8" customFormat="1" ht="12.75" customHeight="1" x14ac:dyDescent="0.25"/>
    <row r="275" s="8" customFormat="1" ht="12.75" customHeight="1" x14ac:dyDescent="0.25"/>
    <row r="276" s="8" customFormat="1" ht="12.75" customHeight="1" x14ac:dyDescent="0.25"/>
    <row r="277" s="8" customFormat="1" ht="12.75" customHeight="1" x14ac:dyDescent="0.25"/>
    <row r="278" s="8" customFormat="1" ht="12.75" customHeight="1" x14ac:dyDescent="0.25"/>
    <row r="279" s="8" customFormat="1" ht="12.75" customHeight="1" x14ac:dyDescent="0.25"/>
    <row r="280" s="8" customFormat="1" ht="12.75" customHeight="1" x14ac:dyDescent="0.25"/>
    <row r="281" s="8" customFormat="1" ht="12.75" customHeight="1" x14ac:dyDescent="0.25"/>
    <row r="282" s="8" customFormat="1" ht="12.75" customHeight="1" x14ac:dyDescent="0.25"/>
    <row r="283" s="8" customFormat="1" ht="12.75" customHeight="1" x14ac:dyDescent="0.25"/>
    <row r="284" s="8" customFormat="1" ht="12.75" customHeight="1" x14ac:dyDescent="0.25"/>
    <row r="285" s="8" customFormat="1" ht="12.75" customHeight="1" x14ac:dyDescent="0.25"/>
    <row r="286" s="8" customFormat="1" ht="12.75" customHeight="1" x14ac:dyDescent="0.25"/>
    <row r="287" s="8" customFormat="1" ht="12.75" customHeight="1" x14ac:dyDescent="0.25"/>
    <row r="288" s="8" customFormat="1" ht="12.75" customHeight="1" x14ac:dyDescent="0.25"/>
    <row r="289" s="8" customFormat="1" ht="12.75" customHeight="1" x14ac:dyDescent="0.25"/>
    <row r="290" s="8" customFormat="1" ht="12.75" customHeight="1" x14ac:dyDescent="0.25"/>
    <row r="291" s="8" customFormat="1" ht="12.75" customHeight="1" x14ac:dyDescent="0.25"/>
    <row r="292" s="8" customFormat="1" ht="12.75" customHeight="1" x14ac:dyDescent="0.25"/>
    <row r="293" s="8" customFormat="1" ht="12.75" customHeight="1" x14ac:dyDescent="0.25"/>
    <row r="294" s="8" customFormat="1" ht="12.75" customHeight="1" x14ac:dyDescent="0.25"/>
    <row r="295" s="8" customFormat="1" ht="12.75" customHeight="1" x14ac:dyDescent="0.25"/>
    <row r="296" s="8" customFormat="1" ht="12.75" customHeight="1" x14ac:dyDescent="0.25"/>
    <row r="297" s="8" customFormat="1" ht="12.75" customHeight="1" x14ac:dyDescent="0.25"/>
    <row r="298" s="8" customFormat="1" ht="12.75" customHeight="1" x14ac:dyDescent="0.25"/>
    <row r="299" s="8" customFormat="1" ht="12.75" customHeight="1" x14ac:dyDescent="0.25"/>
    <row r="300" s="8" customFormat="1" ht="12.75" customHeight="1" x14ac:dyDescent="0.25"/>
    <row r="301" s="8" customFormat="1" ht="12.75" customHeight="1" x14ac:dyDescent="0.25"/>
    <row r="302" s="8" customFormat="1" ht="12.75" customHeight="1" x14ac:dyDescent="0.25"/>
    <row r="303" s="8" customFormat="1" ht="12.75" customHeight="1" x14ac:dyDescent="0.25"/>
    <row r="304" s="8" customFormat="1" ht="12.75" customHeight="1" x14ac:dyDescent="0.25"/>
    <row r="305" s="8" customFormat="1" ht="12.75" customHeight="1" x14ac:dyDescent="0.25"/>
    <row r="306" s="8" customFormat="1" ht="12.75" customHeight="1" x14ac:dyDescent="0.25"/>
    <row r="307" s="8" customFormat="1" ht="12.75" customHeight="1" x14ac:dyDescent="0.25"/>
    <row r="308" s="8" customFormat="1" ht="12.75" customHeight="1" x14ac:dyDescent="0.25"/>
    <row r="309" s="8" customFormat="1" ht="12.75" customHeight="1" x14ac:dyDescent="0.25"/>
    <row r="310" s="8" customFormat="1" ht="12.75" customHeight="1" x14ac:dyDescent="0.25"/>
    <row r="311" s="8" customFormat="1" ht="12.75" customHeight="1" x14ac:dyDescent="0.25"/>
    <row r="312" s="8" customFormat="1" ht="12.75" customHeight="1" x14ac:dyDescent="0.25"/>
    <row r="313" s="8" customFormat="1" ht="12.75" customHeight="1" x14ac:dyDescent="0.25"/>
    <row r="314" s="8" customFormat="1" ht="12.75" customHeight="1" x14ac:dyDescent="0.25"/>
    <row r="315" s="8" customFormat="1" ht="12.75" customHeight="1" x14ac:dyDescent="0.25"/>
    <row r="316" s="8" customFormat="1" ht="12.75" customHeight="1" x14ac:dyDescent="0.25"/>
    <row r="317" s="8" customFormat="1" ht="12.75" customHeight="1" x14ac:dyDescent="0.25"/>
    <row r="318" s="8" customFormat="1" ht="12.75" customHeight="1" x14ac:dyDescent="0.25"/>
    <row r="319" s="8" customFormat="1" ht="12.75" customHeight="1" x14ac:dyDescent="0.25"/>
    <row r="320" s="8" customFormat="1" ht="12.75" customHeight="1" x14ac:dyDescent="0.25"/>
    <row r="321" s="8" customFormat="1" ht="12.75" customHeight="1" x14ac:dyDescent="0.25"/>
    <row r="322" s="8" customFormat="1" ht="12.75" customHeight="1" x14ac:dyDescent="0.25"/>
    <row r="323" s="8" customFormat="1" ht="12.75" customHeight="1" x14ac:dyDescent="0.25"/>
    <row r="324" s="8" customFormat="1" ht="12.75" customHeight="1" x14ac:dyDescent="0.25"/>
    <row r="325" s="8" customFormat="1" ht="12.75" customHeight="1" x14ac:dyDescent="0.25"/>
    <row r="326" s="8" customFormat="1" ht="12.75" customHeight="1" x14ac:dyDescent="0.25"/>
    <row r="327" s="8" customFormat="1" ht="12.75" customHeight="1" x14ac:dyDescent="0.25"/>
    <row r="328" s="8" customFormat="1" ht="12.75" customHeight="1" x14ac:dyDescent="0.25"/>
    <row r="329" s="8" customFormat="1" ht="12.75" customHeight="1" x14ac:dyDescent="0.25"/>
    <row r="330" s="8" customFormat="1" ht="12.75" customHeight="1" x14ac:dyDescent="0.25"/>
    <row r="331" s="8" customFormat="1" ht="12.75" customHeight="1" x14ac:dyDescent="0.25"/>
    <row r="332" s="8" customFormat="1" ht="12.75" customHeight="1" x14ac:dyDescent="0.25"/>
    <row r="333" s="8" customFormat="1" ht="12.75" customHeight="1" x14ac:dyDescent="0.25"/>
    <row r="334" s="8" customFormat="1" ht="12.75" customHeight="1" x14ac:dyDescent="0.25"/>
    <row r="335" s="8" customFormat="1" ht="12.75" customHeight="1" x14ac:dyDescent="0.25"/>
    <row r="336" s="8" customFormat="1" ht="12.75" customHeight="1" x14ac:dyDescent="0.25"/>
    <row r="337" s="8" customFormat="1" ht="12.75" customHeight="1" x14ac:dyDescent="0.25"/>
    <row r="338" s="8" customFormat="1" ht="12.75" customHeight="1" x14ac:dyDescent="0.25"/>
    <row r="339" s="8" customFormat="1" ht="12.75" customHeight="1" x14ac:dyDescent="0.25"/>
    <row r="340" s="8" customFormat="1" ht="12.75" customHeight="1" x14ac:dyDescent="0.25"/>
    <row r="341" s="8" customFormat="1" ht="12.75" customHeight="1" x14ac:dyDescent="0.25"/>
    <row r="342" s="8" customFormat="1" ht="12.75" customHeight="1" x14ac:dyDescent="0.25"/>
    <row r="343" s="8" customFormat="1" ht="12.75" customHeight="1" x14ac:dyDescent="0.25"/>
    <row r="344" s="8" customFormat="1" ht="12.75" customHeight="1" x14ac:dyDescent="0.25"/>
    <row r="345" s="8" customFormat="1" ht="12.75" customHeight="1" x14ac:dyDescent="0.25"/>
    <row r="346" s="8" customFormat="1" ht="12.75" customHeight="1" x14ac:dyDescent="0.25"/>
    <row r="347" s="8" customFormat="1" ht="12.75" customHeight="1" x14ac:dyDescent="0.25"/>
    <row r="348" s="8" customFormat="1" ht="12.75" customHeight="1" x14ac:dyDescent="0.25"/>
    <row r="349" s="8" customFormat="1" ht="12.75" customHeight="1" x14ac:dyDescent="0.25"/>
    <row r="350" s="8" customFormat="1" ht="12.75" customHeight="1" x14ac:dyDescent="0.25"/>
    <row r="351" s="8" customFormat="1" ht="12.75" customHeight="1" x14ac:dyDescent="0.25"/>
    <row r="352" s="8" customFormat="1" ht="12.75" customHeight="1" x14ac:dyDescent="0.25"/>
    <row r="353" s="8" customFormat="1" ht="12.75" customHeight="1" x14ac:dyDescent="0.25"/>
    <row r="354" s="8" customFormat="1" ht="12.75" customHeight="1" x14ac:dyDescent="0.25"/>
    <row r="355" s="8" customFormat="1" ht="12.75" customHeight="1" x14ac:dyDescent="0.25"/>
    <row r="356" s="8" customFormat="1" ht="12.75" customHeight="1" x14ac:dyDescent="0.25"/>
    <row r="357" s="8" customFormat="1" ht="12.75" customHeight="1" x14ac:dyDescent="0.25"/>
    <row r="358" s="8" customFormat="1" ht="12.75" customHeight="1" x14ac:dyDescent="0.25"/>
    <row r="359" s="8" customFormat="1" ht="12.75" customHeight="1" x14ac:dyDescent="0.25"/>
    <row r="360" s="8" customFormat="1" ht="12.75" customHeight="1" x14ac:dyDescent="0.25"/>
    <row r="361" s="8" customFormat="1" ht="12.75" customHeight="1" x14ac:dyDescent="0.25"/>
    <row r="362" s="8" customFormat="1" ht="12.75" customHeight="1" x14ac:dyDescent="0.25"/>
    <row r="363" s="8" customFormat="1" ht="12.75" customHeight="1" x14ac:dyDescent="0.25"/>
    <row r="364" s="8" customFormat="1" ht="12.75" customHeight="1" x14ac:dyDescent="0.25"/>
    <row r="365" s="8" customFormat="1" ht="12.75" customHeight="1" x14ac:dyDescent="0.25"/>
    <row r="366" s="8" customFormat="1" ht="12.75" customHeight="1" x14ac:dyDescent="0.25"/>
    <row r="367" s="8" customFormat="1" ht="12.75" customHeight="1" x14ac:dyDescent="0.25"/>
    <row r="368" s="8" customFormat="1" ht="12.75" customHeight="1" x14ac:dyDescent="0.25"/>
    <row r="369" s="8" customFormat="1" ht="12.75" customHeight="1" x14ac:dyDescent="0.25"/>
    <row r="370" s="8" customFormat="1" ht="12.75" customHeight="1" x14ac:dyDescent="0.25"/>
    <row r="371" s="8" customFormat="1" ht="12.75" customHeight="1" x14ac:dyDescent="0.25"/>
    <row r="372" s="8" customFormat="1" ht="12.75" customHeight="1" x14ac:dyDescent="0.25"/>
    <row r="373" s="8" customFormat="1" ht="12.75" customHeight="1" x14ac:dyDescent="0.25"/>
    <row r="374" s="8" customFormat="1" ht="12.75" customHeight="1" x14ac:dyDescent="0.25"/>
    <row r="375" s="8" customFormat="1" ht="12.75" customHeight="1" x14ac:dyDescent="0.25"/>
    <row r="376" s="8" customFormat="1" ht="12.75" customHeight="1" x14ac:dyDescent="0.25"/>
    <row r="377" s="8" customFormat="1" ht="12.75" customHeight="1" x14ac:dyDescent="0.25"/>
    <row r="378" s="8" customFormat="1" ht="12.75" customHeight="1" x14ac:dyDescent="0.25"/>
    <row r="379" s="8" customFormat="1" ht="12.75" customHeight="1" x14ac:dyDescent="0.25"/>
    <row r="380" s="8" customFormat="1" ht="12.75" customHeight="1" x14ac:dyDescent="0.25"/>
    <row r="381" s="8" customFormat="1" ht="12.75" customHeight="1" x14ac:dyDescent="0.25"/>
    <row r="382" s="8" customFormat="1" ht="12.75" customHeight="1" x14ac:dyDescent="0.25"/>
    <row r="383" s="8" customFormat="1" ht="12.75" customHeight="1" x14ac:dyDescent="0.25"/>
    <row r="384" s="8" customFormat="1" ht="12.75" customHeight="1" x14ac:dyDescent="0.25"/>
    <row r="385" s="8" customFormat="1" ht="12.75" customHeight="1" x14ac:dyDescent="0.25"/>
    <row r="386" s="8" customFormat="1" ht="12.75" customHeight="1" x14ac:dyDescent="0.25"/>
    <row r="387" s="8" customFormat="1" ht="12.75" customHeight="1" x14ac:dyDescent="0.25"/>
    <row r="388" s="8" customFormat="1" ht="12.75" customHeight="1" x14ac:dyDescent="0.25"/>
    <row r="389" s="8" customFormat="1" ht="12.75" customHeight="1" x14ac:dyDescent="0.25"/>
    <row r="390" s="8" customFormat="1" ht="12.75" customHeight="1" x14ac:dyDescent="0.25"/>
    <row r="391" s="8" customFormat="1" ht="12.75" customHeight="1" x14ac:dyDescent="0.25"/>
    <row r="392" s="8" customFormat="1" ht="12.75" customHeight="1" x14ac:dyDescent="0.25"/>
    <row r="393" s="8" customFormat="1" ht="12.75" customHeight="1" x14ac:dyDescent="0.25"/>
    <row r="394" s="8" customFormat="1" ht="12.75" customHeight="1" x14ac:dyDescent="0.25"/>
    <row r="395" s="8" customFormat="1" ht="12.75" customHeight="1" x14ac:dyDescent="0.25"/>
    <row r="396" s="8" customFormat="1" ht="12.75" customHeight="1" x14ac:dyDescent="0.25"/>
    <row r="397" s="8" customFormat="1" ht="12.75" customHeight="1" x14ac:dyDescent="0.25"/>
    <row r="398" s="8" customFormat="1" ht="12.75" customHeight="1" x14ac:dyDescent="0.25"/>
    <row r="399" s="8" customFormat="1" ht="12.75" customHeight="1" x14ac:dyDescent="0.25"/>
    <row r="400" s="8" customFormat="1" ht="12.75" customHeight="1" x14ac:dyDescent="0.25"/>
    <row r="401" s="8" customFormat="1" ht="12.75" customHeight="1" x14ac:dyDescent="0.25"/>
    <row r="402" s="8" customFormat="1" ht="12.75" customHeight="1" x14ac:dyDescent="0.25"/>
    <row r="403" s="8" customFormat="1" ht="12.75" customHeight="1" x14ac:dyDescent="0.25"/>
    <row r="404" s="8" customFormat="1" ht="12.75" customHeight="1" x14ac:dyDescent="0.25"/>
    <row r="405" s="8" customFormat="1" ht="12.75" customHeight="1" x14ac:dyDescent="0.25"/>
    <row r="406" s="8" customFormat="1" ht="12.75" customHeight="1" x14ac:dyDescent="0.25"/>
    <row r="407" s="8" customFormat="1" ht="12.75" customHeight="1" x14ac:dyDescent="0.25"/>
    <row r="408" s="8" customFormat="1" ht="12.75" customHeight="1" x14ac:dyDescent="0.25"/>
    <row r="409" s="8" customFormat="1" ht="12.75" customHeight="1" x14ac:dyDescent="0.25"/>
    <row r="410" s="8" customFormat="1" ht="12.75" customHeight="1" x14ac:dyDescent="0.25"/>
    <row r="411" s="8" customFormat="1" ht="12.75" customHeight="1" x14ac:dyDescent="0.25"/>
    <row r="412" s="8" customFormat="1" ht="12.75" customHeight="1" x14ac:dyDescent="0.25"/>
    <row r="413" s="8" customFormat="1" ht="12.75" customHeight="1" x14ac:dyDescent="0.25"/>
    <row r="414" s="8" customFormat="1" ht="12.75" customHeight="1" x14ac:dyDescent="0.25"/>
    <row r="415" s="8" customFormat="1" ht="12.75" customHeight="1" x14ac:dyDescent="0.25"/>
    <row r="416" s="8" customFormat="1" ht="12.75" customHeight="1" x14ac:dyDescent="0.25"/>
    <row r="417" s="8" customFormat="1" ht="12.75" customHeight="1" x14ac:dyDescent="0.25"/>
    <row r="418" s="8" customFormat="1" ht="12.75" customHeight="1" x14ac:dyDescent="0.25"/>
    <row r="419" s="8" customFormat="1" ht="12.75" customHeight="1" x14ac:dyDescent="0.25"/>
    <row r="420" s="8" customFormat="1" ht="12.75" customHeight="1" x14ac:dyDescent="0.25"/>
    <row r="421" s="8" customFormat="1" ht="12.75" customHeight="1" x14ac:dyDescent="0.25"/>
    <row r="422" s="8" customFormat="1" ht="12.75" customHeight="1" x14ac:dyDescent="0.25"/>
    <row r="423" s="8" customFormat="1" ht="12.75" customHeight="1" x14ac:dyDescent="0.25"/>
    <row r="424" s="8" customFormat="1" ht="12.75" customHeight="1" x14ac:dyDescent="0.25"/>
    <row r="425" s="8" customFormat="1" ht="12.75" customHeight="1" x14ac:dyDescent="0.25"/>
    <row r="426" s="8" customFormat="1" ht="12.75" customHeight="1" x14ac:dyDescent="0.25"/>
    <row r="427" s="8" customFormat="1" ht="12.75" customHeight="1" x14ac:dyDescent="0.25"/>
    <row r="428" s="8" customFormat="1" ht="12.75" customHeight="1" x14ac:dyDescent="0.25"/>
    <row r="429" s="8" customFormat="1" ht="12.75" customHeight="1" x14ac:dyDescent="0.25"/>
    <row r="430" s="8" customFormat="1" ht="12.75" customHeight="1" x14ac:dyDescent="0.25"/>
    <row r="431" s="8" customFormat="1" ht="12.75" customHeight="1" x14ac:dyDescent="0.25"/>
    <row r="432" s="8" customFormat="1" ht="12.75" customHeight="1" x14ac:dyDescent="0.25"/>
    <row r="433" s="8" customFormat="1" ht="12.75" customHeight="1" x14ac:dyDescent="0.25"/>
    <row r="434" s="8" customFormat="1" ht="12.75" customHeight="1" x14ac:dyDescent="0.25"/>
    <row r="435" s="8" customFormat="1" ht="12.75" customHeight="1" x14ac:dyDescent="0.25"/>
    <row r="436" s="8" customFormat="1" ht="12.75" customHeight="1" x14ac:dyDescent="0.25"/>
    <row r="437" s="8" customFormat="1" ht="12.75" customHeight="1" x14ac:dyDescent="0.25"/>
    <row r="438" s="8" customFormat="1" ht="12.75" customHeight="1" x14ac:dyDescent="0.25"/>
    <row r="439" s="8" customFormat="1" ht="12.75" customHeight="1" x14ac:dyDescent="0.25"/>
    <row r="440" s="8" customFormat="1" ht="12.75" customHeight="1" x14ac:dyDescent="0.25"/>
    <row r="441" s="8" customFormat="1" ht="12.75" customHeight="1" x14ac:dyDescent="0.25"/>
    <row r="442" s="8" customFormat="1" ht="12.75" customHeight="1" x14ac:dyDescent="0.25"/>
    <row r="443" s="8" customFormat="1" ht="12.75" customHeight="1" x14ac:dyDescent="0.25"/>
    <row r="444" s="8" customFormat="1" ht="12.75" customHeight="1" x14ac:dyDescent="0.25"/>
    <row r="445" s="8" customFormat="1" ht="12.75" customHeight="1" x14ac:dyDescent="0.25"/>
    <row r="446" s="8" customFormat="1" ht="12.75" customHeight="1" x14ac:dyDescent="0.25"/>
    <row r="447" s="8" customFormat="1" ht="12.75" customHeight="1" x14ac:dyDescent="0.25"/>
    <row r="448" s="8" customFormat="1" ht="12.75" customHeight="1" x14ac:dyDescent="0.25"/>
    <row r="449" s="8" customFormat="1" ht="12.75" customHeight="1" x14ac:dyDescent="0.25"/>
    <row r="450" s="8" customFormat="1" ht="12.75" customHeight="1" x14ac:dyDescent="0.25"/>
    <row r="451" s="8" customFormat="1" ht="12.75" customHeight="1" x14ac:dyDescent="0.25"/>
    <row r="452" s="8" customFormat="1" ht="12.75" customHeight="1" x14ac:dyDescent="0.25"/>
    <row r="453" s="8" customFormat="1" ht="12.75" customHeight="1" x14ac:dyDescent="0.25"/>
    <row r="454" s="8" customFormat="1" ht="12.75" customHeight="1" x14ac:dyDescent="0.25"/>
    <row r="455" s="8" customFormat="1" ht="12.75" customHeight="1" x14ac:dyDescent="0.25"/>
    <row r="456" s="8" customFormat="1" ht="12.75" customHeight="1" x14ac:dyDescent="0.25"/>
    <row r="457" s="8" customFormat="1" ht="12.75" customHeight="1" x14ac:dyDescent="0.25"/>
    <row r="458" s="8" customFormat="1" ht="12.75" customHeight="1" x14ac:dyDescent="0.25"/>
    <row r="459" s="8" customFormat="1" ht="12.75" customHeight="1" x14ac:dyDescent="0.25"/>
    <row r="460" s="8" customFormat="1" ht="12.75" customHeight="1" x14ac:dyDescent="0.25"/>
    <row r="461" s="8" customFormat="1" ht="12.75" customHeight="1" x14ac:dyDescent="0.25"/>
    <row r="462" s="8" customFormat="1" ht="12.75" customHeight="1" x14ac:dyDescent="0.25"/>
    <row r="463" s="8" customFormat="1" ht="12" customHeight="1" x14ac:dyDescent="0.25"/>
    <row r="464" s="8" customFormat="1" ht="12.75" customHeight="1" x14ac:dyDescent="0.25"/>
    <row r="465" s="8" customFormat="1" ht="12.75" customHeight="1" x14ac:dyDescent="0.25"/>
    <row r="466" s="8" customFormat="1" ht="12.75" customHeight="1" x14ac:dyDescent="0.25"/>
    <row r="467" s="8" customFormat="1" ht="12.75" customHeight="1" x14ac:dyDescent="0.25"/>
    <row r="468" s="8" customFormat="1" ht="12.75" customHeight="1" x14ac:dyDescent="0.25"/>
    <row r="469" s="8" customFormat="1" ht="12.75" customHeight="1" x14ac:dyDescent="0.25"/>
    <row r="470" s="8" customFormat="1" ht="12.75" customHeight="1" x14ac:dyDescent="0.25"/>
    <row r="471" s="8" customFormat="1" ht="12.75" customHeight="1" x14ac:dyDescent="0.25"/>
    <row r="472" s="8" customFormat="1" ht="12.75" customHeight="1" x14ac:dyDescent="0.25"/>
    <row r="473" s="8" customFormat="1" ht="12.75" customHeight="1" x14ac:dyDescent="0.25"/>
    <row r="474" s="8" customFormat="1" ht="12.75" customHeight="1" x14ac:dyDescent="0.25"/>
    <row r="475" s="8" customFormat="1" ht="12.75" customHeight="1" x14ac:dyDescent="0.25"/>
    <row r="476" s="8" customFormat="1" ht="12.75" customHeight="1" x14ac:dyDescent="0.25"/>
    <row r="477" s="8" customFormat="1" ht="12.75" customHeight="1" x14ac:dyDescent="0.25"/>
    <row r="478" s="8" customFormat="1" ht="12.75" customHeight="1" x14ac:dyDescent="0.25"/>
    <row r="479" s="8" customFormat="1" ht="12.75" customHeight="1" x14ac:dyDescent="0.25"/>
    <row r="480" s="8" customFormat="1" ht="12.75" customHeight="1" x14ac:dyDescent="0.25"/>
    <row r="481" s="8" customFormat="1" ht="12.75" customHeight="1" x14ac:dyDescent="0.25"/>
    <row r="482" s="8" customFormat="1" ht="12.75" customHeight="1" x14ac:dyDescent="0.25"/>
    <row r="483" s="8" customFormat="1" ht="12.75" customHeight="1" x14ac:dyDescent="0.25"/>
    <row r="484" s="8" customFormat="1" ht="12.75" customHeight="1" x14ac:dyDescent="0.25"/>
    <row r="485" s="8" customFormat="1" ht="12.75" customHeight="1" x14ac:dyDescent="0.25"/>
    <row r="486" s="8" customFormat="1" ht="12.75" customHeight="1" x14ac:dyDescent="0.25"/>
    <row r="487" s="8" customFormat="1" ht="12.75" customHeight="1" x14ac:dyDescent="0.25"/>
    <row r="488" s="8" customFormat="1" ht="12.75" customHeight="1" x14ac:dyDescent="0.25"/>
    <row r="489" s="8" customFormat="1" ht="12.75" customHeight="1" x14ac:dyDescent="0.25"/>
    <row r="490" s="8" customFormat="1" ht="12.75" customHeight="1" x14ac:dyDescent="0.25"/>
    <row r="491" s="8" customFormat="1" ht="12.75" customHeight="1" x14ac:dyDescent="0.25"/>
    <row r="492" s="8" customFormat="1" ht="12.75" customHeight="1" x14ac:dyDescent="0.25"/>
    <row r="493" s="8" customFormat="1" ht="12.75" customHeight="1" x14ac:dyDescent="0.25"/>
    <row r="494" s="8" customFormat="1" ht="12.75" customHeight="1" x14ac:dyDescent="0.25"/>
    <row r="495" s="8" customFormat="1" ht="12.75" customHeight="1" x14ac:dyDescent="0.25"/>
    <row r="496" s="8" customFormat="1" ht="12.75" customHeight="1" x14ac:dyDescent="0.25"/>
    <row r="497" s="8" customFormat="1" ht="12.75" customHeight="1" x14ac:dyDescent="0.25"/>
    <row r="498" s="8" customFormat="1" ht="12.75" customHeight="1" x14ac:dyDescent="0.25"/>
    <row r="499" s="8" customFormat="1" ht="12.75" customHeight="1" x14ac:dyDescent="0.25"/>
    <row r="500" s="8" customFormat="1" ht="12.75" customHeight="1" x14ac:dyDescent="0.25"/>
    <row r="501" s="8" customFormat="1" ht="15.75" customHeight="1" x14ac:dyDescent="0.25"/>
    <row r="502" s="8" customFormat="1" ht="12.75" customHeight="1" x14ac:dyDescent="0.25"/>
    <row r="503" s="8" customFormat="1" ht="17.25" customHeight="1" x14ac:dyDescent="0.25"/>
    <row r="65532" spans="3:4" ht="12.75" x14ac:dyDescent="0.2">
      <c r="C65532" s="167"/>
      <c r="D65532" s="166"/>
    </row>
  </sheetData>
  <mergeCells count="20">
    <mergeCell ref="B3:E3"/>
    <mergeCell ref="E5:E7"/>
    <mergeCell ref="E8:E14"/>
    <mergeCell ref="E15:E18"/>
    <mergeCell ref="E19:E24"/>
    <mergeCell ref="C5:C6"/>
    <mergeCell ref="D5:D6"/>
    <mergeCell ref="D8:D9"/>
    <mergeCell ref="C8:C9"/>
    <mergeCell ref="D19:D20"/>
    <mergeCell ref="C19:C20"/>
    <mergeCell ref="D22:D24"/>
    <mergeCell ref="C22:C24"/>
    <mergeCell ref="E31:E34"/>
    <mergeCell ref="E25:E26"/>
    <mergeCell ref="E27:E30"/>
    <mergeCell ref="D33:D34"/>
    <mergeCell ref="C33:C34"/>
    <mergeCell ref="D27:D30"/>
    <mergeCell ref="C27:C30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>
    <tabColor theme="5" tint="0.39997558519241921"/>
  </sheetPr>
  <dimension ref="A1:T505"/>
  <sheetViews>
    <sheetView showGridLines="0" zoomScaleNormal="100" zoomScaleSheetLayoutView="100" workbookViewId="0">
      <pane xSplit="6" ySplit="4" topLeftCell="G5" activePane="bottomRight" state="frozen"/>
      <selection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9.28515625" defaultRowHeight="11.25" x14ac:dyDescent="0.2"/>
  <cols>
    <col min="1" max="1" width="14.5703125" style="3" bestFit="1" customWidth="1"/>
    <col min="2" max="4" width="10.85546875" style="3" customWidth="1"/>
    <col min="5" max="5" width="19.7109375" style="3" bestFit="1" customWidth="1"/>
    <col min="6" max="6" width="19.7109375" style="3" customWidth="1"/>
    <col min="7" max="19" width="13.85546875" style="3" customWidth="1"/>
    <col min="20" max="201" width="9.28515625" style="3"/>
    <col min="202" max="202" width="7.5703125" style="3" customWidth="1"/>
    <col min="203" max="203" width="22.28515625" style="3" customWidth="1"/>
    <col min="204" max="204" width="14.28515625" style="3" bestFit="1" customWidth="1"/>
    <col min="205" max="205" width="5.140625" style="3" customWidth="1"/>
    <col min="206" max="206" width="27.28515625" style="3" customWidth="1"/>
    <col min="207" max="207" width="13.7109375" style="3" customWidth="1"/>
    <col min="208" max="208" width="19.7109375" style="3" customWidth="1"/>
    <col min="209" max="209" width="14.85546875" style="3" bestFit="1" customWidth="1"/>
    <col min="210" max="212" width="9.28515625" style="3"/>
    <col min="213" max="213" width="41.7109375" style="3" customWidth="1"/>
    <col min="214" max="214" width="17.85546875" style="3" bestFit="1" customWidth="1"/>
    <col min="215" max="457" width="9.28515625" style="3"/>
    <col min="458" max="458" width="7.5703125" style="3" customWidth="1"/>
    <col min="459" max="459" width="22.28515625" style="3" customWidth="1"/>
    <col min="460" max="460" width="14.28515625" style="3" bestFit="1" customWidth="1"/>
    <col min="461" max="461" width="5.140625" style="3" customWidth="1"/>
    <col min="462" max="462" width="27.28515625" style="3" customWidth="1"/>
    <col min="463" max="463" width="13.7109375" style="3" customWidth="1"/>
    <col min="464" max="464" width="19.7109375" style="3" customWidth="1"/>
    <col min="465" max="465" width="14.85546875" style="3" bestFit="1" customWidth="1"/>
    <col min="466" max="468" width="9.28515625" style="3"/>
    <col min="469" max="469" width="41.7109375" style="3" customWidth="1"/>
    <col min="470" max="470" width="17.85546875" style="3" bestFit="1" customWidth="1"/>
    <col min="471" max="713" width="9.28515625" style="3"/>
    <col min="714" max="714" width="7.5703125" style="3" customWidth="1"/>
    <col min="715" max="715" width="22.28515625" style="3" customWidth="1"/>
    <col min="716" max="716" width="14.28515625" style="3" bestFit="1" customWidth="1"/>
    <col min="717" max="717" width="5.140625" style="3" customWidth="1"/>
    <col min="718" max="718" width="27.28515625" style="3" customWidth="1"/>
    <col min="719" max="719" width="13.7109375" style="3" customWidth="1"/>
    <col min="720" max="720" width="19.7109375" style="3" customWidth="1"/>
    <col min="721" max="721" width="14.85546875" style="3" bestFit="1" customWidth="1"/>
    <col min="722" max="724" width="9.28515625" style="3"/>
    <col min="725" max="725" width="41.7109375" style="3" customWidth="1"/>
    <col min="726" max="726" width="17.85546875" style="3" bestFit="1" customWidth="1"/>
    <col min="727" max="969" width="9.28515625" style="3"/>
    <col min="970" max="970" width="7.5703125" style="3" customWidth="1"/>
    <col min="971" max="971" width="22.28515625" style="3" customWidth="1"/>
    <col min="972" max="972" width="14.28515625" style="3" bestFit="1" customWidth="1"/>
    <col min="973" max="973" width="5.140625" style="3" customWidth="1"/>
    <col min="974" max="974" width="27.28515625" style="3" customWidth="1"/>
    <col min="975" max="975" width="13.7109375" style="3" customWidth="1"/>
    <col min="976" max="976" width="19.7109375" style="3" customWidth="1"/>
    <col min="977" max="977" width="14.85546875" style="3" bestFit="1" customWidth="1"/>
    <col min="978" max="980" width="9.28515625" style="3"/>
    <col min="981" max="981" width="41.7109375" style="3" customWidth="1"/>
    <col min="982" max="982" width="17.85546875" style="3" bestFit="1" customWidth="1"/>
    <col min="983" max="1225" width="9.28515625" style="3"/>
    <col min="1226" max="1226" width="7.5703125" style="3" customWidth="1"/>
    <col min="1227" max="1227" width="22.28515625" style="3" customWidth="1"/>
    <col min="1228" max="1228" width="14.28515625" style="3" bestFit="1" customWidth="1"/>
    <col min="1229" max="1229" width="5.140625" style="3" customWidth="1"/>
    <col min="1230" max="1230" width="27.28515625" style="3" customWidth="1"/>
    <col min="1231" max="1231" width="13.7109375" style="3" customWidth="1"/>
    <col min="1232" max="1232" width="19.7109375" style="3" customWidth="1"/>
    <col min="1233" max="1233" width="14.85546875" style="3" bestFit="1" customWidth="1"/>
    <col min="1234" max="1236" width="9.28515625" style="3"/>
    <col min="1237" max="1237" width="41.7109375" style="3" customWidth="1"/>
    <col min="1238" max="1238" width="17.85546875" style="3" bestFit="1" customWidth="1"/>
    <col min="1239" max="1481" width="9.28515625" style="3"/>
    <col min="1482" max="1482" width="7.5703125" style="3" customWidth="1"/>
    <col min="1483" max="1483" width="22.28515625" style="3" customWidth="1"/>
    <col min="1484" max="1484" width="14.28515625" style="3" bestFit="1" customWidth="1"/>
    <col min="1485" max="1485" width="5.140625" style="3" customWidth="1"/>
    <col min="1486" max="1486" width="27.28515625" style="3" customWidth="1"/>
    <col min="1487" max="1487" width="13.7109375" style="3" customWidth="1"/>
    <col min="1488" max="1488" width="19.7109375" style="3" customWidth="1"/>
    <col min="1489" max="1489" width="14.85546875" style="3" bestFit="1" customWidth="1"/>
    <col min="1490" max="1492" width="9.28515625" style="3"/>
    <col min="1493" max="1493" width="41.7109375" style="3" customWidth="1"/>
    <col min="1494" max="1494" width="17.85546875" style="3" bestFit="1" customWidth="1"/>
    <col min="1495" max="1737" width="9.28515625" style="3"/>
    <col min="1738" max="1738" width="7.5703125" style="3" customWidth="1"/>
    <col min="1739" max="1739" width="22.28515625" style="3" customWidth="1"/>
    <col min="1740" max="1740" width="14.28515625" style="3" bestFit="1" customWidth="1"/>
    <col min="1741" max="1741" width="5.140625" style="3" customWidth="1"/>
    <col min="1742" max="1742" width="27.28515625" style="3" customWidth="1"/>
    <col min="1743" max="1743" width="13.7109375" style="3" customWidth="1"/>
    <col min="1744" max="1744" width="19.7109375" style="3" customWidth="1"/>
    <col min="1745" max="1745" width="14.85546875" style="3" bestFit="1" customWidth="1"/>
    <col min="1746" max="1748" width="9.28515625" style="3"/>
    <col min="1749" max="1749" width="41.7109375" style="3" customWidth="1"/>
    <col min="1750" max="1750" width="17.85546875" style="3" bestFit="1" customWidth="1"/>
    <col min="1751" max="1993" width="9.28515625" style="3"/>
    <col min="1994" max="1994" width="7.5703125" style="3" customWidth="1"/>
    <col min="1995" max="1995" width="22.28515625" style="3" customWidth="1"/>
    <col min="1996" max="1996" width="14.28515625" style="3" bestFit="1" customWidth="1"/>
    <col min="1997" max="1997" width="5.140625" style="3" customWidth="1"/>
    <col min="1998" max="1998" width="27.28515625" style="3" customWidth="1"/>
    <col min="1999" max="1999" width="13.7109375" style="3" customWidth="1"/>
    <col min="2000" max="2000" width="19.7109375" style="3" customWidth="1"/>
    <col min="2001" max="2001" width="14.85546875" style="3" bestFit="1" customWidth="1"/>
    <col min="2002" max="2004" width="9.28515625" style="3"/>
    <col min="2005" max="2005" width="41.7109375" style="3" customWidth="1"/>
    <col min="2006" max="2006" width="17.85546875" style="3" bestFit="1" customWidth="1"/>
    <col min="2007" max="2249" width="9.28515625" style="3"/>
    <col min="2250" max="2250" width="7.5703125" style="3" customWidth="1"/>
    <col min="2251" max="2251" width="22.28515625" style="3" customWidth="1"/>
    <col min="2252" max="2252" width="14.28515625" style="3" bestFit="1" customWidth="1"/>
    <col min="2253" max="2253" width="5.140625" style="3" customWidth="1"/>
    <col min="2254" max="2254" width="27.28515625" style="3" customWidth="1"/>
    <col min="2255" max="2255" width="13.7109375" style="3" customWidth="1"/>
    <col min="2256" max="2256" width="19.7109375" style="3" customWidth="1"/>
    <col min="2257" max="2257" width="14.85546875" style="3" bestFit="1" customWidth="1"/>
    <col min="2258" max="2260" width="9.28515625" style="3"/>
    <col min="2261" max="2261" width="41.7109375" style="3" customWidth="1"/>
    <col min="2262" max="2262" width="17.85546875" style="3" bestFit="1" customWidth="1"/>
    <col min="2263" max="2505" width="9.28515625" style="3"/>
    <col min="2506" max="2506" width="7.5703125" style="3" customWidth="1"/>
    <col min="2507" max="2507" width="22.28515625" style="3" customWidth="1"/>
    <col min="2508" max="2508" width="14.28515625" style="3" bestFit="1" customWidth="1"/>
    <col min="2509" max="2509" width="5.140625" style="3" customWidth="1"/>
    <col min="2510" max="2510" width="27.28515625" style="3" customWidth="1"/>
    <col min="2511" max="2511" width="13.7109375" style="3" customWidth="1"/>
    <col min="2512" max="2512" width="19.7109375" style="3" customWidth="1"/>
    <col min="2513" max="2513" width="14.85546875" style="3" bestFit="1" customWidth="1"/>
    <col min="2514" max="2516" width="9.28515625" style="3"/>
    <col min="2517" max="2517" width="41.7109375" style="3" customWidth="1"/>
    <col min="2518" max="2518" width="17.85546875" style="3" bestFit="1" customWidth="1"/>
    <col min="2519" max="2761" width="9.28515625" style="3"/>
    <col min="2762" max="2762" width="7.5703125" style="3" customWidth="1"/>
    <col min="2763" max="2763" width="22.28515625" style="3" customWidth="1"/>
    <col min="2764" max="2764" width="14.28515625" style="3" bestFit="1" customWidth="1"/>
    <col min="2765" max="2765" width="5.140625" style="3" customWidth="1"/>
    <col min="2766" max="2766" width="27.28515625" style="3" customWidth="1"/>
    <col min="2767" max="2767" width="13.7109375" style="3" customWidth="1"/>
    <col min="2768" max="2768" width="19.7109375" style="3" customWidth="1"/>
    <col min="2769" max="2769" width="14.85546875" style="3" bestFit="1" customWidth="1"/>
    <col min="2770" max="2772" width="9.28515625" style="3"/>
    <col min="2773" max="2773" width="41.7109375" style="3" customWidth="1"/>
    <col min="2774" max="2774" width="17.85546875" style="3" bestFit="1" customWidth="1"/>
    <col min="2775" max="3017" width="9.28515625" style="3"/>
    <col min="3018" max="3018" width="7.5703125" style="3" customWidth="1"/>
    <col min="3019" max="3019" width="22.28515625" style="3" customWidth="1"/>
    <col min="3020" max="3020" width="14.28515625" style="3" bestFit="1" customWidth="1"/>
    <col min="3021" max="3021" width="5.140625" style="3" customWidth="1"/>
    <col min="3022" max="3022" width="27.28515625" style="3" customWidth="1"/>
    <col min="3023" max="3023" width="13.7109375" style="3" customWidth="1"/>
    <col min="3024" max="3024" width="19.7109375" style="3" customWidth="1"/>
    <col min="3025" max="3025" width="14.85546875" style="3" bestFit="1" customWidth="1"/>
    <col min="3026" max="3028" width="9.28515625" style="3"/>
    <col min="3029" max="3029" width="41.7109375" style="3" customWidth="1"/>
    <col min="3030" max="3030" width="17.85546875" style="3" bestFit="1" customWidth="1"/>
    <col min="3031" max="3273" width="9.28515625" style="3"/>
    <col min="3274" max="3274" width="7.5703125" style="3" customWidth="1"/>
    <col min="3275" max="3275" width="22.28515625" style="3" customWidth="1"/>
    <col min="3276" max="3276" width="14.28515625" style="3" bestFit="1" customWidth="1"/>
    <col min="3277" max="3277" width="5.140625" style="3" customWidth="1"/>
    <col min="3278" max="3278" width="27.28515625" style="3" customWidth="1"/>
    <col min="3279" max="3279" width="13.7109375" style="3" customWidth="1"/>
    <col min="3280" max="3280" width="19.7109375" style="3" customWidth="1"/>
    <col min="3281" max="3281" width="14.85546875" style="3" bestFit="1" customWidth="1"/>
    <col min="3282" max="3284" width="9.28515625" style="3"/>
    <col min="3285" max="3285" width="41.7109375" style="3" customWidth="1"/>
    <col min="3286" max="3286" width="17.85546875" style="3" bestFit="1" customWidth="1"/>
    <col min="3287" max="3529" width="9.28515625" style="3"/>
    <col min="3530" max="3530" width="7.5703125" style="3" customWidth="1"/>
    <col min="3531" max="3531" width="22.28515625" style="3" customWidth="1"/>
    <col min="3532" max="3532" width="14.28515625" style="3" bestFit="1" customWidth="1"/>
    <col min="3533" max="3533" width="5.140625" style="3" customWidth="1"/>
    <col min="3534" max="3534" width="27.28515625" style="3" customWidth="1"/>
    <col min="3535" max="3535" width="13.7109375" style="3" customWidth="1"/>
    <col min="3536" max="3536" width="19.7109375" style="3" customWidth="1"/>
    <col min="3537" max="3537" width="14.85546875" style="3" bestFit="1" customWidth="1"/>
    <col min="3538" max="3540" width="9.28515625" style="3"/>
    <col min="3541" max="3541" width="41.7109375" style="3" customWidth="1"/>
    <col min="3542" max="3542" width="17.85546875" style="3" bestFit="1" customWidth="1"/>
    <col min="3543" max="3785" width="9.28515625" style="3"/>
    <col min="3786" max="3786" width="7.5703125" style="3" customWidth="1"/>
    <col min="3787" max="3787" width="22.28515625" style="3" customWidth="1"/>
    <col min="3788" max="3788" width="14.28515625" style="3" bestFit="1" customWidth="1"/>
    <col min="3789" max="3789" width="5.140625" style="3" customWidth="1"/>
    <col min="3790" max="3790" width="27.28515625" style="3" customWidth="1"/>
    <col min="3791" max="3791" width="13.7109375" style="3" customWidth="1"/>
    <col min="3792" max="3792" width="19.7109375" style="3" customWidth="1"/>
    <col min="3793" max="3793" width="14.85546875" style="3" bestFit="1" customWidth="1"/>
    <col min="3794" max="3796" width="9.28515625" style="3"/>
    <col min="3797" max="3797" width="41.7109375" style="3" customWidth="1"/>
    <col min="3798" max="3798" width="17.85546875" style="3" bestFit="1" customWidth="1"/>
    <col min="3799" max="4041" width="9.28515625" style="3"/>
    <col min="4042" max="4042" width="7.5703125" style="3" customWidth="1"/>
    <col min="4043" max="4043" width="22.28515625" style="3" customWidth="1"/>
    <col min="4044" max="4044" width="14.28515625" style="3" bestFit="1" customWidth="1"/>
    <col min="4045" max="4045" width="5.140625" style="3" customWidth="1"/>
    <col min="4046" max="4046" width="27.28515625" style="3" customWidth="1"/>
    <col min="4047" max="4047" width="13.7109375" style="3" customWidth="1"/>
    <col min="4048" max="4048" width="19.7109375" style="3" customWidth="1"/>
    <col min="4049" max="4049" width="14.85546875" style="3" bestFit="1" customWidth="1"/>
    <col min="4050" max="4052" width="9.28515625" style="3"/>
    <col min="4053" max="4053" width="41.7109375" style="3" customWidth="1"/>
    <col min="4054" max="4054" width="17.85546875" style="3" bestFit="1" customWidth="1"/>
    <col min="4055" max="4297" width="9.28515625" style="3"/>
    <col min="4298" max="4298" width="7.5703125" style="3" customWidth="1"/>
    <col min="4299" max="4299" width="22.28515625" style="3" customWidth="1"/>
    <col min="4300" max="4300" width="14.28515625" style="3" bestFit="1" customWidth="1"/>
    <col min="4301" max="4301" width="5.140625" style="3" customWidth="1"/>
    <col min="4302" max="4302" width="27.28515625" style="3" customWidth="1"/>
    <col min="4303" max="4303" width="13.7109375" style="3" customWidth="1"/>
    <col min="4304" max="4304" width="19.7109375" style="3" customWidth="1"/>
    <col min="4305" max="4305" width="14.85546875" style="3" bestFit="1" customWidth="1"/>
    <col min="4306" max="4308" width="9.28515625" style="3"/>
    <col min="4309" max="4309" width="41.7109375" style="3" customWidth="1"/>
    <col min="4310" max="4310" width="17.85546875" style="3" bestFit="1" customWidth="1"/>
    <col min="4311" max="4553" width="9.28515625" style="3"/>
    <col min="4554" max="4554" width="7.5703125" style="3" customWidth="1"/>
    <col min="4555" max="4555" width="22.28515625" style="3" customWidth="1"/>
    <col min="4556" max="4556" width="14.28515625" style="3" bestFit="1" customWidth="1"/>
    <col min="4557" max="4557" width="5.140625" style="3" customWidth="1"/>
    <col min="4558" max="4558" width="27.28515625" style="3" customWidth="1"/>
    <col min="4559" max="4559" width="13.7109375" style="3" customWidth="1"/>
    <col min="4560" max="4560" width="19.7109375" style="3" customWidth="1"/>
    <col min="4561" max="4561" width="14.85546875" style="3" bestFit="1" customWidth="1"/>
    <col min="4562" max="4564" width="9.28515625" style="3"/>
    <col min="4565" max="4565" width="41.7109375" style="3" customWidth="1"/>
    <col min="4566" max="4566" width="17.85546875" style="3" bestFit="1" customWidth="1"/>
    <col min="4567" max="4809" width="9.28515625" style="3"/>
    <col min="4810" max="4810" width="7.5703125" style="3" customWidth="1"/>
    <col min="4811" max="4811" width="22.28515625" style="3" customWidth="1"/>
    <col min="4812" max="4812" width="14.28515625" style="3" bestFit="1" customWidth="1"/>
    <col min="4813" max="4813" width="5.140625" style="3" customWidth="1"/>
    <col min="4814" max="4814" width="27.28515625" style="3" customWidth="1"/>
    <col min="4815" max="4815" width="13.7109375" style="3" customWidth="1"/>
    <col min="4816" max="4816" width="19.7109375" style="3" customWidth="1"/>
    <col min="4817" max="4817" width="14.85546875" style="3" bestFit="1" customWidth="1"/>
    <col min="4818" max="4820" width="9.28515625" style="3"/>
    <col min="4821" max="4821" width="41.7109375" style="3" customWidth="1"/>
    <col min="4822" max="4822" width="17.85546875" style="3" bestFit="1" customWidth="1"/>
    <col min="4823" max="5065" width="9.28515625" style="3"/>
    <col min="5066" max="5066" width="7.5703125" style="3" customWidth="1"/>
    <col min="5067" max="5067" width="22.28515625" style="3" customWidth="1"/>
    <col min="5068" max="5068" width="14.28515625" style="3" bestFit="1" customWidth="1"/>
    <col min="5069" max="5069" width="5.140625" style="3" customWidth="1"/>
    <col min="5070" max="5070" width="27.28515625" style="3" customWidth="1"/>
    <col min="5071" max="5071" width="13.7109375" style="3" customWidth="1"/>
    <col min="5072" max="5072" width="19.7109375" style="3" customWidth="1"/>
    <col min="5073" max="5073" width="14.85546875" style="3" bestFit="1" customWidth="1"/>
    <col min="5074" max="5076" width="9.28515625" style="3"/>
    <col min="5077" max="5077" width="41.7109375" style="3" customWidth="1"/>
    <col min="5078" max="5078" width="17.85546875" style="3" bestFit="1" customWidth="1"/>
    <col min="5079" max="5321" width="9.28515625" style="3"/>
    <col min="5322" max="5322" width="7.5703125" style="3" customWidth="1"/>
    <col min="5323" max="5323" width="22.28515625" style="3" customWidth="1"/>
    <col min="5324" max="5324" width="14.28515625" style="3" bestFit="1" customWidth="1"/>
    <col min="5325" max="5325" width="5.140625" style="3" customWidth="1"/>
    <col min="5326" max="5326" width="27.28515625" style="3" customWidth="1"/>
    <col min="5327" max="5327" width="13.7109375" style="3" customWidth="1"/>
    <col min="5328" max="5328" width="19.7109375" style="3" customWidth="1"/>
    <col min="5329" max="5329" width="14.85546875" style="3" bestFit="1" customWidth="1"/>
    <col min="5330" max="5332" width="9.28515625" style="3"/>
    <col min="5333" max="5333" width="41.7109375" style="3" customWidth="1"/>
    <col min="5334" max="5334" width="17.85546875" style="3" bestFit="1" customWidth="1"/>
    <col min="5335" max="5577" width="9.28515625" style="3"/>
    <col min="5578" max="5578" width="7.5703125" style="3" customWidth="1"/>
    <col min="5579" max="5579" width="22.28515625" style="3" customWidth="1"/>
    <col min="5580" max="5580" width="14.28515625" style="3" bestFit="1" customWidth="1"/>
    <col min="5581" max="5581" width="5.140625" style="3" customWidth="1"/>
    <col min="5582" max="5582" width="27.28515625" style="3" customWidth="1"/>
    <col min="5583" max="5583" width="13.7109375" style="3" customWidth="1"/>
    <col min="5584" max="5584" width="19.7109375" style="3" customWidth="1"/>
    <col min="5585" max="5585" width="14.85546875" style="3" bestFit="1" customWidth="1"/>
    <col min="5586" max="5588" width="9.28515625" style="3"/>
    <col min="5589" max="5589" width="41.7109375" style="3" customWidth="1"/>
    <col min="5590" max="5590" width="17.85546875" style="3" bestFit="1" customWidth="1"/>
    <col min="5591" max="5833" width="9.28515625" style="3"/>
    <col min="5834" max="5834" width="7.5703125" style="3" customWidth="1"/>
    <col min="5835" max="5835" width="22.28515625" style="3" customWidth="1"/>
    <col min="5836" max="5836" width="14.28515625" style="3" bestFit="1" customWidth="1"/>
    <col min="5837" max="5837" width="5.140625" style="3" customWidth="1"/>
    <col min="5838" max="5838" width="27.28515625" style="3" customWidth="1"/>
    <col min="5839" max="5839" width="13.7109375" style="3" customWidth="1"/>
    <col min="5840" max="5840" width="19.7109375" style="3" customWidth="1"/>
    <col min="5841" max="5841" width="14.85546875" style="3" bestFit="1" customWidth="1"/>
    <col min="5842" max="5844" width="9.28515625" style="3"/>
    <col min="5845" max="5845" width="41.7109375" style="3" customWidth="1"/>
    <col min="5846" max="5846" width="17.85546875" style="3" bestFit="1" customWidth="1"/>
    <col min="5847" max="6089" width="9.28515625" style="3"/>
    <col min="6090" max="6090" width="7.5703125" style="3" customWidth="1"/>
    <col min="6091" max="6091" width="22.28515625" style="3" customWidth="1"/>
    <col min="6092" max="6092" width="14.28515625" style="3" bestFit="1" customWidth="1"/>
    <col min="6093" max="6093" width="5.140625" style="3" customWidth="1"/>
    <col min="6094" max="6094" width="27.28515625" style="3" customWidth="1"/>
    <col min="6095" max="6095" width="13.7109375" style="3" customWidth="1"/>
    <col min="6096" max="6096" width="19.7109375" style="3" customWidth="1"/>
    <col min="6097" max="6097" width="14.85546875" style="3" bestFit="1" customWidth="1"/>
    <col min="6098" max="6100" width="9.28515625" style="3"/>
    <col min="6101" max="6101" width="41.7109375" style="3" customWidth="1"/>
    <col min="6102" max="6102" width="17.85546875" style="3" bestFit="1" customWidth="1"/>
    <col min="6103" max="6345" width="9.28515625" style="3"/>
    <col min="6346" max="6346" width="7.5703125" style="3" customWidth="1"/>
    <col min="6347" max="6347" width="22.28515625" style="3" customWidth="1"/>
    <col min="6348" max="6348" width="14.28515625" style="3" bestFit="1" customWidth="1"/>
    <col min="6349" max="6349" width="5.140625" style="3" customWidth="1"/>
    <col min="6350" max="6350" width="27.28515625" style="3" customWidth="1"/>
    <col min="6351" max="6351" width="13.7109375" style="3" customWidth="1"/>
    <col min="6352" max="6352" width="19.7109375" style="3" customWidth="1"/>
    <col min="6353" max="6353" width="14.85546875" style="3" bestFit="1" customWidth="1"/>
    <col min="6354" max="6356" width="9.28515625" style="3"/>
    <col min="6357" max="6357" width="41.7109375" style="3" customWidth="1"/>
    <col min="6358" max="6358" width="17.85546875" style="3" bestFit="1" customWidth="1"/>
    <col min="6359" max="6601" width="9.28515625" style="3"/>
    <col min="6602" max="6602" width="7.5703125" style="3" customWidth="1"/>
    <col min="6603" max="6603" width="22.28515625" style="3" customWidth="1"/>
    <col min="6604" max="6604" width="14.28515625" style="3" bestFit="1" customWidth="1"/>
    <col min="6605" max="6605" width="5.140625" style="3" customWidth="1"/>
    <col min="6606" max="6606" width="27.28515625" style="3" customWidth="1"/>
    <col min="6607" max="6607" width="13.7109375" style="3" customWidth="1"/>
    <col min="6608" max="6608" width="19.7109375" style="3" customWidth="1"/>
    <col min="6609" max="6609" width="14.85546875" style="3" bestFit="1" customWidth="1"/>
    <col min="6610" max="6612" width="9.28515625" style="3"/>
    <col min="6613" max="6613" width="41.7109375" style="3" customWidth="1"/>
    <col min="6614" max="6614" width="17.85546875" style="3" bestFit="1" customWidth="1"/>
    <col min="6615" max="6857" width="9.28515625" style="3"/>
    <col min="6858" max="6858" width="7.5703125" style="3" customWidth="1"/>
    <col min="6859" max="6859" width="22.28515625" style="3" customWidth="1"/>
    <col min="6860" max="6860" width="14.28515625" style="3" bestFit="1" customWidth="1"/>
    <col min="6861" max="6861" width="5.140625" style="3" customWidth="1"/>
    <col min="6862" max="6862" width="27.28515625" style="3" customWidth="1"/>
    <col min="6863" max="6863" width="13.7109375" style="3" customWidth="1"/>
    <col min="6864" max="6864" width="19.7109375" style="3" customWidth="1"/>
    <col min="6865" max="6865" width="14.85546875" style="3" bestFit="1" customWidth="1"/>
    <col min="6866" max="6868" width="9.28515625" style="3"/>
    <col min="6869" max="6869" width="41.7109375" style="3" customWidth="1"/>
    <col min="6870" max="6870" width="17.85546875" style="3" bestFit="1" customWidth="1"/>
    <col min="6871" max="7113" width="9.28515625" style="3"/>
    <col min="7114" max="7114" width="7.5703125" style="3" customWidth="1"/>
    <col min="7115" max="7115" width="22.28515625" style="3" customWidth="1"/>
    <col min="7116" max="7116" width="14.28515625" style="3" bestFit="1" customWidth="1"/>
    <col min="7117" max="7117" width="5.140625" style="3" customWidth="1"/>
    <col min="7118" max="7118" width="27.28515625" style="3" customWidth="1"/>
    <col min="7119" max="7119" width="13.7109375" style="3" customWidth="1"/>
    <col min="7120" max="7120" width="19.7109375" style="3" customWidth="1"/>
    <col min="7121" max="7121" width="14.85546875" style="3" bestFit="1" customWidth="1"/>
    <col min="7122" max="7124" width="9.28515625" style="3"/>
    <col min="7125" max="7125" width="41.7109375" style="3" customWidth="1"/>
    <col min="7126" max="7126" width="17.85546875" style="3" bestFit="1" customWidth="1"/>
    <col min="7127" max="7369" width="9.28515625" style="3"/>
    <col min="7370" max="7370" width="7.5703125" style="3" customWidth="1"/>
    <col min="7371" max="7371" width="22.28515625" style="3" customWidth="1"/>
    <col min="7372" max="7372" width="14.28515625" style="3" bestFit="1" customWidth="1"/>
    <col min="7373" max="7373" width="5.140625" style="3" customWidth="1"/>
    <col min="7374" max="7374" width="27.28515625" style="3" customWidth="1"/>
    <col min="7375" max="7375" width="13.7109375" style="3" customWidth="1"/>
    <col min="7376" max="7376" width="19.7109375" style="3" customWidth="1"/>
    <col min="7377" max="7377" width="14.85546875" style="3" bestFit="1" customWidth="1"/>
    <col min="7378" max="7380" width="9.28515625" style="3"/>
    <col min="7381" max="7381" width="41.7109375" style="3" customWidth="1"/>
    <col min="7382" max="7382" width="17.85546875" style="3" bestFit="1" customWidth="1"/>
    <col min="7383" max="7625" width="9.28515625" style="3"/>
    <col min="7626" max="7626" width="7.5703125" style="3" customWidth="1"/>
    <col min="7627" max="7627" width="22.28515625" style="3" customWidth="1"/>
    <col min="7628" max="7628" width="14.28515625" style="3" bestFit="1" customWidth="1"/>
    <col min="7629" max="7629" width="5.140625" style="3" customWidth="1"/>
    <col min="7630" max="7630" width="27.28515625" style="3" customWidth="1"/>
    <col min="7631" max="7631" width="13.7109375" style="3" customWidth="1"/>
    <col min="7632" max="7632" width="19.7109375" style="3" customWidth="1"/>
    <col min="7633" max="7633" width="14.85546875" style="3" bestFit="1" customWidth="1"/>
    <col min="7634" max="7636" width="9.28515625" style="3"/>
    <col min="7637" max="7637" width="41.7109375" style="3" customWidth="1"/>
    <col min="7638" max="7638" width="17.85546875" style="3" bestFit="1" customWidth="1"/>
    <col min="7639" max="7881" width="9.28515625" style="3"/>
    <col min="7882" max="7882" width="7.5703125" style="3" customWidth="1"/>
    <col min="7883" max="7883" width="22.28515625" style="3" customWidth="1"/>
    <col min="7884" max="7884" width="14.28515625" style="3" bestFit="1" customWidth="1"/>
    <col min="7885" max="7885" width="5.140625" style="3" customWidth="1"/>
    <col min="7886" max="7886" width="27.28515625" style="3" customWidth="1"/>
    <col min="7887" max="7887" width="13.7109375" style="3" customWidth="1"/>
    <col min="7888" max="7888" width="19.7109375" style="3" customWidth="1"/>
    <col min="7889" max="7889" width="14.85546875" style="3" bestFit="1" customWidth="1"/>
    <col min="7890" max="7892" width="9.28515625" style="3"/>
    <col min="7893" max="7893" width="41.7109375" style="3" customWidth="1"/>
    <col min="7894" max="7894" width="17.85546875" style="3" bestFit="1" customWidth="1"/>
    <col min="7895" max="8137" width="9.28515625" style="3"/>
    <col min="8138" max="8138" width="7.5703125" style="3" customWidth="1"/>
    <col min="8139" max="8139" width="22.28515625" style="3" customWidth="1"/>
    <col min="8140" max="8140" width="14.28515625" style="3" bestFit="1" customWidth="1"/>
    <col min="8141" max="8141" width="5.140625" style="3" customWidth="1"/>
    <col min="8142" max="8142" width="27.28515625" style="3" customWidth="1"/>
    <col min="8143" max="8143" width="13.7109375" style="3" customWidth="1"/>
    <col min="8144" max="8144" width="19.7109375" style="3" customWidth="1"/>
    <col min="8145" max="8145" width="14.85546875" style="3" bestFit="1" customWidth="1"/>
    <col min="8146" max="8148" width="9.28515625" style="3"/>
    <col min="8149" max="8149" width="41.7109375" style="3" customWidth="1"/>
    <col min="8150" max="8150" width="17.85546875" style="3" bestFit="1" customWidth="1"/>
    <col min="8151" max="8393" width="9.28515625" style="3"/>
    <col min="8394" max="8394" width="7.5703125" style="3" customWidth="1"/>
    <col min="8395" max="8395" width="22.28515625" style="3" customWidth="1"/>
    <col min="8396" max="8396" width="14.28515625" style="3" bestFit="1" customWidth="1"/>
    <col min="8397" max="8397" width="5.140625" style="3" customWidth="1"/>
    <col min="8398" max="8398" width="27.28515625" style="3" customWidth="1"/>
    <col min="8399" max="8399" width="13.7109375" style="3" customWidth="1"/>
    <col min="8400" max="8400" width="19.7109375" style="3" customWidth="1"/>
    <col min="8401" max="8401" width="14.85546875" style="3" bestFit="1" customWidth="1"/>
    <col min="8402" max="8404" width="9.28515625" style="3"/>
    <col min="8405" max="8405" width="41.7109375" style="3" customWidth="1"/>
    <col min="8406" max="8406" width="17.85546875" style="3" bestFit="1" customWidth="1"/>
    <col min="8407" max="8649" width="9.28515625" style="3"/>
    <col min="8650" max="8650" width="7.5703125" style="3" customWidth="1"/>
    <col min="8651" max="8651" width="22.28515625" style="3" customWidth="1"/>
    <col min="8652" max="8652" width="14.28515625" style="3" bestFit="1" customWidth="1"/>
    <col min="8653" max="8653" width="5.140625" style="3" customWidth="1"/>
    <col min="8654" max="8654" width="27.28515625" style="3" customWidth="1"/>
    <col min="8655" max="8655" width="13.7109375" style="3" customWidth="1"/>
    <col min="8656" max="8656" width="19.7109375" style="3" customWidth="1"/>
    <col min="8657" max="8657" width="14.85546875" style="3" bestFit="1" customWidth="1"/>
    <col min="8658" max="8660" width="9.28515625" style="3"/>
    <col min="8661" max="8661" width="41.7109375" style="3" customWidth="1"/>
    <col min="8662" max="8662" width="17.85546875" style="3" bestFit="1" customWidth="1"/>
    <col min="8663" max="8905" width="9.28515625" style="3"/>
    <col min="8906" max="8906" width="7.5703125" style="3" customWidth="1"/>
    <col min="8907" max="8907" width="22.28515625" style="3" customWidth="1"/>
    <col min="8908" max="8908" width="14.28515625" style="3" bestFit="1" customWidth="1"/>
    <col min="8909" max="8909" width="5.140625" style="3" customWidth="1"/>
    <col min="8910" max="8910" width="27.28515625" style="3" customWidth="1"/>
    <col min="8911" max="8911" width="13.7109375" style="3" customWidth="1"/>
    <col min="8912" max="8912" width="19.7109375" style="3" customWidth="1"/>
    <col min="8913" max="8913" width="14.85546875" style="3" bestFit="1" customWidth="1"/>
    <col min="8914" max="8916" width="9.28515625" style="3"/>
    <col min="8917" max="8917" width="41.7109375" style="3" customWidth="1"/>
    <col min="8918" max="8918" width="17.85546875" style="3" bestFit="1" customWidth="1"/>
    <col min="8919" max="9161" width="9.28515625" style="3"/>
    <col min="9162" max="9162" width="7.5703125" style="3" customWidth="1"/>
    <col min="9163" max="9163" width="22.28515625" style="3" customWidth="1"/>
    <col min="9164" max="9164" width="14.28515625" style="3" bestFit="1" customWidth="1"/>
    <col min="9165" max="9165" width="5.140625" style="3" customWidth="1"/>
    <col min="9166" max="9166" width="27.28515625" style="3" customWidth="1"/>
    <col min="9167" max="9167" width="13.7109375" style="3" customWidth="1"/>
    <col min="9168" max="9168" width="19.7109375" style="3" customWidth="1"/>
    <col min="9169" max="9169" width="14.85546875" style="3" bestFit="1" customWidth="1"/>
    <col min="9170" max="9172" width="9.28515625" style="3"/>
    <col min="9173" max="9173" width="41.7109375" style="3" customWidth="1"/>
    <col min="9174" max="9174" width="17.85546875" style="3" bestFit="1" customWidth="1"/>
    <col min="9175" max="9417" width="9.28515625" style="3"/>
    <col min="9418" max="9418" width="7.5703125" style="3" customWidth="1"/>
    <col min="9419" max="9419" width="22.28515625" style="3" customWidth="1"/>
    <col min="9420" max="9420" width="14.28515625" style="3" bestFit="1" customWidth="1"/>
    <col min="9421" max="9421" width="5.140625" style="3" customWidth="1"/>
    <col min="9422" max="9422" width="27.28515625" style="3" customWidth="1"/>
    <col min="9423" max="9423" width="13.7109375" style="3" customWidth="1"/>
    <col min="9424" max="9424" width="19.7109375" style="3" customWidth="1"/>
    <col min="9425" max="9425" width="14.85546875" style="3" bestFit="1" customWidth="1"/>
    <col min="9426" max="9428" width="9.28515625" style="3"/>
    <col min="9429" max="9429" width="41.7109375" style="3" customWidth="1"/>
    <col min="9430" max="9430" width="17.85546875" style="3" bestFit="1" customWidth="1"/>
    <col min="9431" max="9673" width="9.28515625" style="3"/>
    <col min="9674" max="9674" width="7.5703125" style="3" customWidth="1"/>
    <col min="9675" max="9675" width="22.28515625" style="3" customWidth="1"/>
    <col min="9676" max="9676" width="14.28515625" style="3" bestFit="1" customWidth="1"/>
    <col min="9677" max="9677" width="5.140625" style="3" customWidth="1"/>
    <col min="9678" max="9678" width="27.28515625" style="3" customWidth="1"/>
    <col min="9679" max="9679" width="13.7109375" style="3" customWidth="1"/>
    <col min="9680" max="9680" width="19.7109375" style="3" customWidth="1"/>
    <col min="9681" max="9681" width="14.85546875" style="3" bestFit="1" customWidth="1"/>
    <col min="9682" max="9684" width="9.28515625" style="3"/>
    <col min="9685" max="9685" width="41.7109375" style="3" customWidth="1"/>
    <col min="9686" max="9686" width="17.85546875" style="3" bestFit="1" customWidth="1"/>
    <col min="9687" max="9929" width="9.28515625" style="3"/>
    <col min="9930" max="9930" width="7.5703125" style="3" customWidth="1"/>
    <col min="9931" max="9931" width="22.28515625" style="3" customWidth="1"/>
    <col min="9932" max="9932" width="14.28515625" style="3" bestFit="1" customWidth="1"/>
    <col min="9933" max="9933" width="5.140625" style="3" customWidth="1"/>
    <col min="9934" max="9934" width="27.28515625" style="3" customWidth="1"/>
    <col min="9935" max="9935" width="13.7109375" style="3" customWidth="1"/>
    <col min="9936" max="9936" width="19.7109375" style="3" customWidth="1"/>
    <col min="9937" max="9937" width="14.85546875" style="3" bestFit="1" customWidth="1"/>
    <col min="9938" max="9940" width="9.28515625" style="3"/>
    <col min="9941" max="9941" width="41.7109375" style="3" customWidth="1"/>
    <col min="9942" max="9942" width="17.85546875" style="3" bestFit="1" customWidth="1"/>
    <col min="9943" max="10185" width="9.28515625" style="3"/>
    <col min="10186" max="10186" width="7.5703125" style="3" customWidth="1"/>
    <col min="10187" max="10187" width="22.28515625" style="3" customWidth="1"/>
    <col min="10188" max="10188" width="14.28515625" style="3" bestFit="1" customWidth="1"/>
    <col min="10189" max="10189" width="5.140625" style="3" customWidth="1"/>
    <col min="10190" max="10190" width="27.28515625" style="3" customWidth="1"/>
    <col min="10191" max="10191" width="13.7109375" style="3" customWidth="1"/>
    <col min="10192" max="10192" width="19.7109375" style="3" customWidth="1"/>
    <col min="10193" max="10193" width="14.85546875" style="3" bestFit="1" customWidth="1"/>
    <col min="10194" max="10196" width="9.28515625" style="3"/>
    <col min="10197" max="10197" width="41.7109375" style="3" customWidth="1"/>
    <col min="10198" max="10198" width="17.85546875" style="3" bestFit="1" customWidth="1"/>
    <col min="10199" max="10441" width="9.28515625" style="3"/>
    <col min="10442" max="10442" width="7.5703125" style="3" customWidth="1"/>
    <col min="10443" max="10443" width="22.28515625" style="3" customWidth="1"/>
    <col min="10444" max="10444" width="14.28515625" style="3" bestFit="1" customWidth="1"/>
    <col min="10445" max="10445" width="5.140625" style="3" customWidth="1"/>
    <col min="10446" max="10446" width="27.28515625" style="3" customWidth="1"/>
    <col min="10447" max="10447" width="13.7109375" style="3" customWidth="1"/>
    <col min="10448" max="10448" width="19.7109375" style="3" customWidth="1"/>
    <col min="10449" max="10449" width="14.85546875" style="3" bestFit="1" customWidth="1"/>
    <col min="10450" max="10452" width="9.28515625" style="3"/>
    <col min="10453" max="10453" width="41.7109375" style="3" customWidth="1"/>
    <col min="10454" max="10454" width="17.85546875" style="3" bestFit="1" customWidth="1"/>
    <col min="10455" max="10697" width="9.28515625" style="3"/>
    <col min="10698" max="10698" width="7.5703125" style="3" customWidth="1"/>
    <col min="10699" max="10699" width="22.28515625" style="3" customWidth="1"/>
    <col min="10700" max="10700" width="14.28515625" style="3" bestFit="1" customWidth="1"/>
    <col min="10701" max="10701" width="5.140625" style="3" customWidth="1"/>
    <col min="10702" max="10702" width="27.28515625" style="3" customWidth="1"/>
    <col min="10703" max="10703" width="13.7109375" style="3" customWidth="1"/>
    <col min="10704" max="10704" width="19.7109375" style="3" customWidth="1"/>
    <col min="10705" max="10705" width="14.85546875" style="3" bestFit="1" customWidth="1"/>
    <col min="10706" max="10708" width="9.28515625" style="3"/>
    <col min="10709" max="10709" width="41.7109375" style="3" customWidth="1"/>
    <col min="10710" max="10710" width="17.85546875" style="3" bestFit="1" customWidth="1"/>
    <col min="10711" max="10953" width="9.28515625" style="3"/>
    <col min="10954" max="10954" width="7.5703125" style="3" customWidth="1"/>
    <col min="10955" max="10955" width="22.28515625" style="3" customWidth="1"/>
    <col min="10956" max="10956" width="14.28515625" style="3" bestFit="1" customWidth="1"/>
    <col min="10957" max="10957" width="5.140625" style="3" customWidth="1"/>
    <col min="10958" max="10958" width="27.28515625" style="3" customWidth="1"/>
    <col min="10959" max="10959" width="13.7109375" style="3" customWidth="1"/>
    <col min="10960" max="10960" width="19.7109375" style="3" customWidth="1"/>
    <col min="10961" max="10961" width="14.85546875" style="3" bestFit="1" customWidth="1"/>
    <col min="10962" max="10964" width="9.28515625" style="3"/>
    <col min="10965" max="10965" width="41.7109375" style="3" customWidth="1"/>
    <col min="10966" max="10966" width="17.85546875" style="3" bestFit="1" customWidth="1"/>
    <col min="10967" max="11209" width="9.28515625" style="3"/>
    <col min="11210" max="11210" width="7.5703125" style="3" customWidth="1"/>
    <col min="11211" max="11211" width="22.28515625" style="3" customWidth="1"/>
    <col min="11212" max="11212" width="14.28515625" style="3" bestFit="1" customWidth="1"/>
    <col min="11213" max="11213" width="5.140625" style="3" customWidth="1"/>
    <col min="11214" max="11214" width="27.28515625" style="3" customWidth="1"/>
    <col min="11215" max="11215" width="13.7109375" style="3" customWidth="1"/>
    <col min="11216" max="11216" width="19.7109375" style="3" customWidth="1"/>
    <col min="11217" max="11217" width="14.85546875" style="3" bestFit="1" customWidth="1"/>
    <col min="11218" max="11220" width="9.28515625" style="3"/>
    <col min="11221" max="11221" width="41.7109375" style="3" customWidth="1"/>
    <col min="11222" max="11222" width="17.85546875" style="3" bestFit="1" customWidth="1"/>
    <col min="11223" max="11465" width="9.28515625" style="3"/>
    <col min="11466" max="11466" width="7.5703125" style="3" customWidth="1"/>
    <col min="11467" max="11467" width="22.28515625" style="3" customWidth="1"/>
    <col min="11468" max="11468" width="14.28515625" style="3" bestFit="1" customWidth="1"/>
    <col min="11469" max="11469" width="5.140625" style="3" customWidth="1"/>
    <col min="11470" max="11470" width="27.28515625" style="3" customWidth="1"/>
    <col min="11471" max="11471" width="13.7109375" style="3" customWidth="1"/>
    <col min="11472" max="11472" width="19.7109375" style="3" customWidth="1"/>
    <col min="11473" max="11473" width="14.85546875" style="3" bestFit="1" customWidth="1"/>
    <col min="11474" max="11476" width="9.28515625" style="3"/>
    <col min="11477" max="11477" width="41.7109375" style="3" customWidth="1"/>
    <col min="11478" max="11478" width="17.85546875" style="3" bestFit="1" customWidth="1"/>
    <col min="11479" max="11721" width="9.28515625" style="3"/>
    <col min="11722" max="11722" width="7.5703125" style="3" customWidth="1"/>
    <col min="11723" max="11723" width="22.28515625" style="3" customWidth="1"/>
    <col min="11724" max="11724" width="14.28515625" style="3" bestFit="1" customWidth="1"/>
    <col min="11725" max="11725" width="5.140625" style="3" customWidth="1"/>
    <col min="11726" max="11726" width="27.28515625" style="3" customWidth="1"/>
    <col min="11727" max="11727" width="13.7109375" style="3" customWidth="1"/>
    <col min="11728" max="11728" width="19.7109375" style="3" customWidth="1"/>
    <col min="11729" max="11729" width="14.85546875" style="3" bestFit="1" customWidth="1"/>
    <col min="11730" max="11732" width="9.28515625" style="3"/>
    <col min="11733" max="11733" width="41.7109375" style="3" customWidth="1"/>
    <col min="11734" max="11734" width="17.85546875" style="3" bestFit="1" customWidth="1"/>
    <col min="11735" max="11977" width="9.28515625" style="3"/>
    <col min="11978" max="11978" width="7.5703125" style="3" customWidth="1"/>
    <col min="11979" max="11979" width="22.28515625" style="3" customWidth="1"/>
    <col min="11980" max="11980" width="14.28515625" style="3" bestFit="1" customWidth="1"/>
    <col min="11981" max="11981" width="5.140625" style="3" customWidth="1"/>
    <col min="11982" max="11982" width="27.28515625" style="3" customWidth="1"/>
    <col min="11983" max="11983" width="13.7109375" style="3" customWidth="1"/>
    <col min="11984" max="11984" width="19.7109375" style="3" customWidth="1"/>
    <col min="11985" max="11985" width="14.85546875" style="3" bestFit="1" customWidth="1"/>
    <col min="11986" max="11988" width="9.28515625" style="3"/>
    <col min="11989" max="11989" width="41.7109375" style="3" customWidth="1"/>
    <col min="11990" max="11990" width="17.85546875" style="3" bestFit="1" customWidth="1"/>
    <col min="11991" max="12233" width="9.28515625" style="3"/>
    <col min="12234" max="12234" width="7.5703125" style="3" customWidth="1"/>
    <col min="12235" max="12235" width="22.28515625" style="3" customWidth="1"/>
    <col min="12236" max="12236" width="14.28515625" style="3" bestFit="1" customWidth="1"/>
    <col min="12237" max="12237" width="5.140625" style="3" customWidth="1"/>
    <col min="12238" max="12238" width="27.28515625" style="3" customWidth="1"/>
    <col min="12239" max="12239" width="13.7109375" style="3" customWidth="1"/>
    <col min="12240" max="12240" width="19.7109375" style="3" customWidth="1"/>
    <col min="12241" max="12241" width="14.85546875" style="3" bestFit="1" customWidth="1"/>
    <col min="12242" max="12244" width="9.28515625" style="3"/>
    <col min="12245" max="12245" width="41.7109375" style="3" customWidth="1"/>
    <col min="12246" max="12246" width="17.85546875" style="3" bestFit="1" customWidth="1"/>
    <col min="12247" max="12489" width="9.28515625" style="3"/>
    <col min="12490" max="12490" width="7.5703125" style="3" customWidth="1"/>
    <col min="12491" max="12491" width="22.28515625" style="3" customWidth="1"/>
    <col min="12492" max="12492" width="14.28515625" style="3" bestFit="1" customWidth="1"/>
    <col min="12493" max="12493" width="5.140625" style="3" customWidth="1"/>
    <col min="12494" max="12494" width="27.28515625" style="3" customWidth="1"/>
    <col min="12495" max="12495" width="13.7109375" style="3" customWidth="1"/>
    <col min="12496" max="12496" width="19.7109375" style="3" customWidth="1"/>
    <col min="12497" max="12497" width="14.85546875" style="3" bestFit="1" customWidth="1"/>
    <col min="12498" max="12500" width="9.28515625" style="3"/>
    <col min="12501" max="12501" width="41.7109375" style="3" customWidth="1"/>
    <col min="12502" max="12502" width="17.85546875" style="3" bestFit="1" customWidth="1"/>
    <col min="12503" max="12745" width="9.28515625" style="3"/>
    <col min="12746" max="12746" width="7.5703125" style="3" customWidth="1"/>
    <col min="12747" max="12747" width="22.28515625" style="3" customWidth="1"/>
    <col min="12748" max="12748" width="14.28515625" style="3" bestFit="1" customWidth="1"/>
    <col min="12749" max="12749" width="5.140625" style="3" customWidth="1"/>
    <col min="12750" max="12750" width="27.28515625" style="3" customWidth="1"/>
    <col min="12751" max="12751" width="13.7109375" style="3" customWidth="1"/>
    <col min="12752" max="12752" width="19.7109375" style="3" customWidth="1"/>
    <col min="12753" max="12753" width="14.85546875" style="3" bestFit="1" customWidth="1"/>
    <col min="12754" max="12756" width="9.28515625" style="3"/>
    <col min="12757" max="12757" width="41.7109375" style="3" customWidth="1"/>
    <col min="12758" max="12758" width="17.85546875" style="3" bestFit="1" customWidth="1"/>
    <col min="12759" max="13001" width="9.28515625" style="3"/>
    <col min="13002" max="13002" width="7.5703125" style="3" customWidth="1"/>
    <col min="13003" max="13003" width="22.28515625" style="3" customWidth="1"/>
    <col min="13004" max="13004" width="14.28515625" style="3" bestFit="1" customWidth="1"/>
    <col min="13005" max="13005" width="5.140625" style="3" customWidth="1"/>
    <col min="13006" max="13006" width="27.28515625" style="3" customWidth="1"/>
    <col min="13007" max="13007" width="13.7109375" style="3" customWidth="1"/>
    <col min="13008" max="13008" width="19.7109375" style="3" customWidth="1"/>
    <col min="13009" max="13009" width="14.85546875" style="3" bestFit="1" customWidth="1"/>
    <col min="13010" max="13012" width="9.28515625" style="3"/>
    <col min="13013" max="13013" width="41.7109375" style="3" customWidth="1"/>
    <col min="13014" max="13014" width="17.85546875" style="3" bestFit="1" customWidth="1"/>
    <col min="13015" max="13257" width="9.28515625" style="3"/>
    <col min="13258" max="13258" width="7.5703125" style="3" customWidth="1"/>
    <col min="13259" max="13259" width="22.28515625" style="3" customWidth="1"/>
    <col min="13260" max="13260" width="14.28515625" style="3" bestFit="1" customWidth="1"/>
    <col min="13261" max="13261" width="5.140625" style="3" customWidth="1"/>
    <col min="13262" max="13262" width="27.28515625" style="3" customWidth="1"/>
    <col min="13263" max="13263" width="13.7109375" style="3" customWidth="1"/>
    <col min="13264" max="13264" width="19.7109375" style="3" customWidth="1"/>
    <col min="13265" max="13265" width="14.85546875" style="3" bestFit="1" customWidth="1"/>
    <col min="13266" max="13268" width="9.28515625" style="3"/>
    <col min="13269" max="13269" width="41.7109375" style="3" customWidth="1"/>
    <col min="13270" max="13270" width="17.85546875" style="3" bestFit="1" customWidth="1"/>
    <col min="13271" max="13513" width="9.28515625" style="3"/>
    <col min="13514" max="13514" width="7.5703125" style="3" customWidth="1"/>
    <col min="13515" max="13515" width="22.28515625" style="3" customWidth="1"/>
    <col min="13516" max="13516" width="14.28515625" style="3" bestFit="1" customWidth="1"/>
    <col min="13517" max="13517" width="5.140625" style="3" customWidth="1"/>
    <col min="13518" max="13518" width="27.28515625" style="3" customWidth="1"/>
    <col min="13519" max="13519" width="13.7109375" style="3" customWidth="1"/>
    <col min="13520" max="13520" width="19.7109375" style="3" customWidth="1"/>
    <col min="13521" max="13521" width="14.85546875" style="3" bestFit="1" customWidth="1"/>
    <col min="13522" max="13524" width="9.28515625" style="3"/>
    <col min="13525" max="13525" width="41.7109375" style="3" customWidth="1"/>
    <col min="13526" max="13526" width="17.85546875" style="3" bestFit="1" customWidth="1"/>
    <col min="13527" max="13769" width="9.28515625" style="3"/>
    <col min="13770" max="13770" width="7.5703125" style="3" customWidth="1"/>
    <col min="13771" max="13771" width="22.28515625" style="3" customWidth="1"/>
    <col min="13772" max="13772" width="14.28515625" style="3" bestFit="1" customWidth="1"/>
    <col min="13773" max="13773" width="5.140625" style="3" customWidth="1"/>
    <col min="13774" max="13774" width="27.28515625" style="3" customWidth="1"/>
    <col min="13775" max="13775" width="13.7109375" style="3" customWidth="1"/>
    <col min="13776" max="13776" width="19.7109375" style="3" customWidth="1"/>
    <col min="13777" max="13777" width="14.85546875" style="3" bestFit="1" customWidth="1"/>
    <col min="13778" max="13780" width="9.28515625" style="3"/>
    <col min="13781" max="13781" width="41.7109375" style="3" customWidth="1"/>
    <col min="13782" max="13782" width="17.85546875" style="3" bestFit="1" customWidth="1"/>
    <col min="13783" max="14025" width="9.28515625" style="3"/>
    <col min="14026" max="14026" width="7.5703125" style="3" customWidth="1"/>
    <col min="14027" max="14027" width="22.28515625" style="3" customWidth="1"/>
    <col min="14028" max="14028" width="14.28515625" style="3" bestFit="1" customWidth="1"/>
    <col min="14029" max="14029" width="5.140625" style="3" customWidth="1"/>
    <col min="14030" max="14030" width="27.28515625" style="3" customWidth="1"/>
    <col min="14031" max="14031" width="13.7109375" style="3" customWidth="1"/>
    <col min="14032" max="14032" width="19.7109375" style="3" customWidth="1"/>
    <col min="14033" max="14033" width="14.85546875" style="3" bestFit="1" customWidth="1"/>
    <col min="14034" max="14036" width="9.28515625" style="3"/>
    <col min="14037" max="14037" width="41.7109375" style="3" customWidth="1"/>
    <col min="14038" max="14038" width="17.85546875" style="3" bestFit="1" customWidth="1"/>
    <col min="14039" max="14281" width="9.28515625" style="3"/>
    <col min="14282" max="14282" width="7.5703125" style="3" customWidth="1"/>
    <col min="14283" max="14283" width="22.28515625" style="3" customWidth="1"/>
    <col min="14284" max="14284" width="14.28515625" style="3" bestFit="1" customWidth="1"/>
    <col min="14285" max="14285" width="5.140625" style="3" customWidth="1"/>
    <col min="14286" max="14286" width="27.28515625" style="3" customWidth="1"/>
    <col min="14287" max="14287" width="13.7109375" style="3" customWidth="1"/>
    <col min="14288" max="14288" width="19.7109375" style="3" customWidth="1"/>
    <col min="14289" max="14289" width="14.85546875" style="3" bestFit="1" customWidth="1"/>
    <col min="14290" max="14292" width="9.28515625" style="3"/>
    <col min="14293" max="14293" width="41.7109375" style="3" customWidth="1"/>
    <col min="14294" max="14294" width="17.85546875" style="3" bestFit="1" customWidth="1"/>
    <col min="14295" max="14537" width="9.28515625" style="3"/>
    <col min="14538" max="14538" width="7.5703125" style="3" customWidth="1"/>
    <col min="14539" max="14539" width="22.28515625" style="3" customWidth="1"/>
    <col min="14540" max="14540" width="14.28515625" style="3" bestFit="1" customWidth="1"/>
    <col min="14541" max="14541" width="5.140625" style="3" customWidth="1"/>
    <col min="14542" max="14542" width="27.28515625" style="3" customWidth="1"/>
    <col min="14543" max="14543" width="13.7109375" style="3" customWidth="1"/>
    <col min="14544" max="14544" width="19.7109375" style="3" customWidth="1"/>
    <col min="14545" max="14545" width="14.85546875" style="3" bestFit="1" customWidth="1"/>
    <col min="14546" max="14548" width="9.28515625" style="3"/>
    <col min="14549" max="14549" width="41.7109375" style="3" customWidth="1"/>
    <col min="14550" max="14550" width="17.85546875" style="3" bestFit="1" customWidth="1"/>
    <col min="14551" max="14793" width="9.28515625" style="3"/>
    <col min="14794" max="14794" width="7.5703125" style="3" customWidth="1"/>
    <col min="14795" max="14795" width="22.28515625" style="3" customWidth="1"/>
    <col min="14796" max="14796" width="14.28515625" style="3" bestFit="1" customWidth="1"/>
    <col min="14797" max="14797" width="5.140625" style="3" customWidth="1"/>
    <col min="14798" max="14798" width="27.28515625" style="3" customWidth="1"/>
    <col min="14799" max="14799" width="13.7109375" style="3" customWidth="1"/>
    <col min="14800" max="14800" width="19.7109375" style="3" customWidth="1"/>
    <col min="14801" max="14801" width="14.85546875" style="3" bestFit="1" customWidth="1"/>
    <col min="14802" max="14804" width="9.28515625" style="3"/>
    <col min="14805" max="14805" width="41.7109375" style="3" customWidth="1"/>
    <col min="14806" max="14806" width="17.85546875" style="3" bestFit="1" customWidth="1"/>
    <col min="14807" max="15049" width="9.28515625" style="3"/>
    <col min="15050" max="15050" width="7.5703125" style="3" customWidth="1"/>
    <col min="15051" max="15051" width="22.28515625" style="3" customWidth="1"/>
    <col min="15052" max="15052" width="14.28515625" style="3" bestFit="1" customWidth="1"/>
    <col min="15053" max="15053" width="5.140625" style="3" customWidth="1"/>
    <col min="15054" max="15054" width="27.28515625" style="3" customWidth="1"/>
    <col min="15055" max="15055" width="13.7109375" style="3" customWidth="1"/>
    <col min="15056" max="15056" width="19.7109375" style="3" customWidth="1"/>
    <col min="15057" max="15057" width="14.85546875" style="3" bestFit="1" customWidth="1"/>
    <col min="15058" max="15060" width="9.28515625" style="3"/>
    <col min="15061" max="15061" width="41.7109375" style="3" customWidth="1"/>
    <col min="15062" max="15062" width="17.85546875" style="3" bestFit="1" customWidth="1"/>
    <col min="15063" max="15305" width="9.28515625" style="3"/>
    <col min="15306" max="15306" width="7.5703125" style="3" customWidth="1"/>
    <col min="15307" max="15307" width="22.28515625" style="3" customWidth="1"/>
    <col min="15308" max="15308" width="14.28515625" style="3" bestFit="1" customWidth="1"/>
    <col min="15309" max="15309" width="5.140625" style="3" customWidth="1"/>
    <col min="15310" max="15310" width="27.28515625" style="3" customWidth="1"/>
    <col min="15311" max="15311" width="13.7109375" style="3" customWidth="1"/>
    <col min="15312" max="15312" width="19.7109375" style="3" customWidth="1"/>
    <col min="15313" max="15313" width="14.85546875" style="3" bestFit="1" customWidth="1"/>
    <col min="15314" max="15316" width="9.28515625" style="3"/>
    <col min="15317" max="15317" width="41.7109375" style="3" customWidth="1"/>
    <col min="15318" max="15318" width="17.85546875" style="3" bestFit="1" customWidth="1"/>
    <col min="15319" max="15561" width="9.28515625" style="3"/>
    <col min="15562" max="15562" width="7.5703125" style="3" customWidth="1"/>
    <col min="15563" max="15563" width="22.28515625" style="3" customWidth="1"/>
    <col min="15564" max="15564" width="14.28515625" style="3" bestFit="1" customWidth="1"/>
    <col min="15565" max="15565" width="5.140625" style="3" customWidth="1"/>
    <col min="15566" max="15566" width="27.28515625" style="3" customWidth="1"/>
    <col min="15567" max="15567" width="13.7109375" style="3" customWidth="1"/>
    <col min="15568" max="15568" width="19.7109375" style="3" customWidth="1"/>
    <col min="15569" max="15569" width="14.85546875" style="3" bestFit="1" customWidth="1"/>
    <col min="15570" max="15572" width="9.28515625" style="3"/>
    <col min="15573" max="15573" width="41.7109375" style="3" customWidth="1"/>
    <col min="15574" max="15574" width="17.85546875" style="3" bestFit="1" customWidth="1"/>
    <col min="15575" max="15817" width="9.28515625" style="3"/>
    <col min="15818" max="15818" width="7.5703125" style="3" customWidth="1"/>
    <col min="15819" max="15819" width="22.28515625" style="3" customWidth="1"/>
    <col min="15820" max="15820" width="14.28515625" style="3" bestFit="1" customWidth="1"/>
    <col min="15821" max="15821" width="5.140625" style="3" customWidth="1"/>
    <col min="15822" max="15822" width="27.28515625" style="3" customWidth="1"/>
    <col min="15823" max="15823" width="13.7109375" style="3" customWidth="1"/>
    <col min="15824" max="15824" width="19.7109375" style="3" customWidth="1"/>
    <col min="15825" max="15825" width="14.85546875" style="3" bestFit="1" customWidth="1"/>
    <col min="15826" max="15828" width="9.28515625" style="3"/>
    <col min="15829" max="15829" width="41.7109375" style="3" customWidth="1"/>
    <col min="15830" max="15830" width="17.85546875" style="3" bestFit="1" customWidth="1"/>
    <col min="15831" max="16073" width="9.28515625" style="3"/>
    <col min="16074" max="16074" width="7.5703125" style="3" customWidth="1"/>
    <col min="16075" max="16075" width="22.28515625" style="3" customWidth="1"/>
    <col min="16076" max="16076" width="14.28515625" style="3" bestFit="1" customWidth="1"/>
    <col min="16077" max="16077" width="5.140625" style="3" customWidth="1"/>
    <col min="16078" max="16078" width="27.28515625" style="3" customWidth="1"/>
    <col min="16079" max="16079" width="13.7109375" style="3" customWidth="1"/>
    <col min="16080" max="16080" width="19.7109375" style="3" customWidth="1"/>
    <col min="16081" max="16081" width="14.85546875" style="3" bestFit="1" customWidth="1"/>
    <col min="16082" max="16084" width="9.28515625" style="3"/>
    <col min="16085" max="16085" width="41.7109375" style="3" customWidth="1"/>
    <col min="16086" max="16086" width="17.85546875" style="3" bestFit="1" customWidth="1"/>
    <col min="16087" max="16384" width="9.28515625" style="3"/>
  </cols>
  <sheetData>
    <row r="1" spans="1:19" ht="30" customHeight="1" x14ac:dyDescent="0.25">
      <c r="E1" s="309" t="s">
        <v>722</v>
      </c>
      <c r="F1" s="122" t="s">
        <v>707</v>
      </c>
      <c r="G1" s="90">
        <v>44260</v>
      </c>
      <c r="H1" s="90">
        <v>44253</v>
      </c>
      <c r="I1" s="90">
        <v>44266</v>
      </c>
      <c r="J1" s="90">
        <v>44259</v>
      </c>
      <c r="K1" s="90">
        <v>44266</v>
      </c>
      <c r="L1" s="90">
        <v>44259</v>
      </c>
      <c r="M1" s="90">
        <v>44266</v>
      </c>
      <c r="N1" s="90">
        <v>44259</v>
      </c>
      <c r="O1" s="90">
        <v>44253</v>
      </c>
      <c r="P1" s="90">
        <v>44203</v>
      </c>
      <c r="Q1" s="90">
        <v>44260</v>
      </c>
      <c r="R1" s="90">
        <v>44266</v>
      </c>
      <c r="S1" s="90">
        <v>44259</v>
      </c>
    </row>
    <row r="2" spans="1:19" s="42" customFormat="1" ht="36" customHeight="1" thickBot="1" x14ac:dyDescent="0.3">
      <c r="E2" s="310"/>
      <c r="F2" s="122" t="s">
        <v>630</v>
      </c>
      <c r="G2" s="90">
        <v>44266</v>
      </c>
      <c r="H2" s="90">
        <v>44259</v>
      </c>
      <c r="I2" s="56"/>
      <c r="J2" s="56"/>
      <c r="K2" s="56"/>
      <c r="L2" s="56"/>
      <c r="M2" s="56"/>
      <c r="N2" s="56"/>
      <c r="O2" s="56"/>
      <c r="P2" s="90">
        <v>44252</v>
      </c>
      <c r="Q2" s="90">
        <v>44266</v>
      </c>
    </row>
    <row r="3" spans="1:19" ht="20.25" customHeight="1" x14ac:dyDescent="0.2">
      <c r="A3" s="311" t="s">
        <v>732</v>
      </c>
      <c r="B3" s="312"/>
      <c r="C3" s="312"/>
      <c r="D3" s="312"/>
      <c r="E3" s="312"/>
      <c r="F3" s="313"/>
      <c r="G3" s="314" t="s">
        <v>658</v>
      </c>
      <c r="H3" s="316" t="s">
        <v>659</v>
      </c>
      <c r="I3" s="318" t="s">
        <v>615</v>
      </c>
      <c r="J3" s="318" t="s">
        <v>616</v>
      </c>
      <c r="K3" s="316" t="s">
        <v>610</v>
      </c>
      <c r="L3" s="316" t="s">
        <v>611</v>
      </c>
      <c r="M3" s="318" t="s">
        <v>612</v>
      </c>
      <c r="N3" s="318" t="s">
        <v>613</v>
      </c>
      <c r="O3" s="316" t="s">
        <v>738</v>
      </c>
      <c r="P3" s="316" t="s">
        <v>739</v>
      </c>
      <c r="Q3" s="318" t="s">
        <v>598</v>
      </c>
      <c r="R3" s="316" t="s">
        <v>684</v>
      </c>
      <c r="S3" s="320" t="s">
        <v>685</v>
      </c>
    </row>
    <row r="4" spans="1:19" s="9" customFormat="1" ht="60" customHeight="1" thickBot="1" x14ac:dyDescent="0.3">
      <c r="A4" s="38" t="s">
        <v>589</v>
      </c>
      <c r="B4" s="37" t="s">
        <v>588</v>
      </c>
      <c r="C4" s="37" t="s">
        <v>587</v>
      </c>
      <c r="D4" s="36" t="s">
        <v>586</v>
      </c>
      <c r="E4" s="36" t="s">
        <v>585</v>
      </c>
      <c r="F4" s="35" t="s">
        <v>609</v>
      </c>
      <c r="G4" s="315"/>
      <c r="H4" s="317"/>
      <c r="I4" s="319"/>
      <c r="J4" s="319"/>
      <c r="K4" s="317"/>
      <c r="L4" s="317"/>
      <c r="M4" s="319"/>
      <c r="N4" s="319"/>
      <c r="O4" s="317"/>
      <c r="P4" s="317"/>
      <c r="Q4" s="319"/>
      <c r="R4" s="317"/>
      <c r="S4" s="321"/>
    </row>
    <row r="5" spans="1:19" s="9" customFormat="1" ht="12.75" customHeight="1" x14ac:dyDescent="0.25">
      <c r="A5" s="88" t="s">
        <v>582</v>
      </c>
      <c r="B5" s="26">
        <v>551963</v>
      </c>
      <c r="C5" s="26">
        <v>110639</v>
      </c>
      <c r="D5" s="25">
        <v>0.20044640673378469</v>
      </c>
      <c r="E5" s="25" t="s">
        <v>196</v>
      </c>
      <c r="F5" s="24" t="s">
        <v>27</v>
      </c>
      <c r="G5" s="124">
        <v>153</v>
      </c>
      <c r="H5" s="125">
        <v>125</v>
      </c>
      <c r="I5" s="137">
        <v>108</v>
      </c>
      <c r="J5" s="137">
        <v>84</v>
      </c>
      <c r="K5" s="125">
        <v>289</v>
      </c>
      <c r="L5" s="125">
        <v>220</v>
      </c>
      <c r="M5" s="137">
        <v>102</v>
      </c>
      <c r="N5" s="137">
        <v>78</v>
      </c>
      <c r="O5" s="125">
        <v>1392</v>
      </c>
      <c r="P5" s="125">
        <v>3249</v>
      </c>
      <c r="Q5" s="137">
        <v>40</v>
      </c>
      <c r="R5" s="125">
        <v>1</v>
      </c>
      <c r="S5" s="126">
        <v>10</v>
      </c>
    </row>
    <row r="6" spans="1:19" s="8" customFormat="1" ht="12.75" customHeight="1" x14ac:dyDescent="0.25">
      <c r="A6" s="88" t="s">
        <v>580</v>
      </c>
      <c r="B6" s="26">
        <v>450547</v>
      </c>
      <c r="C6" s="26">
        <v>80731</v>
      </c>
      <c r="D6" s="25">
        <v>0.17918441361278623</v>
      </c>
      <c r="E6" s="25" t="s">
        <v>64</v>
      </c>
      <c r="F6" s="24" t="s">
        <v>27</v>
      </c>
      <c r="G6" s="127">
        <v>62</v>
      </c>
      <c r="H6" s="123">
        <v>47</v>
      </c>
      <c r="I6" s="138">
        <v>63</v>
      </c>
      <c r="J6" s="138">
        <v>52</v>
      </c>
      <c r="K6" s="123">
        <v>185</v>
      </c>
      <c r="L6" s="123">
        <v>92</v>
      </c>
      <c r="M6" s="138">
        <v>58</v>
      </c>
      <c r="N6" s="138">
        <v>45</v>
      </c>
      <c r="O6" s="123">
        <v>936</v>
      </c>
      <c r="P6" s="123">
        <v>1952</v>
      </c>
      <c r="Q6" s="138">
        <v>36</v>
      </c>
      <c r="R6" s="123">
        <v>7</v>
      </c>
      <c r="S6" s="128">
        <v>7</v>
      </c>
    </row>
    <row r="7" spans="1:19" s="8" customFormat="1" ht="12.75" customHeight="1" x14ac:dyDescent="0.25">
      <c r="A7" s="88" t="s">
        <v>577</v>
      </c>
      <c r="B7" s="26">
        <v>397769</v>
      </c>
      <c r="C7" s="26">
        <v>74380</v>
      </c>
      <c r="D7" s="25">
        <v>0.1869929531964532</v>
      </c>
      <c r="E7" s="25" t="s">
        <v>483</v>
      </c>
      <c r="F7" s="24" t="s">
        <v>4</v>
      </c>
      <c r="G7" s="127">
        <v>106</v>
      </c>
      <c r="H7" s="123">
        <v>103</v>
      </c>
      <c r="I7" s="138">
        <v>72</v>
      </c>
      <c r="J7" s="138">
        <v>69</v>
      </c>
      <c r="K7" s="123">
        <v>134</v>
      </c>
      <c r="L7" s="123">
        <v>106</v>
      </c>
      <c r="M7" s="138">
        <v>68</v>
      </c>
      <c r="N7" s="138">
        <v>66</v>
      </c>
      <c r="O7" s="123">
        <v>2209</v>
      </c>
      <c r="P7" s="123">
        <v>2586</v>
      </c>
      <c r="Q7" s="138">
        <v>61</v>
      </c>
      <c r="R7" s="123">
        <v>1</v>
      </c>
      <c r="S7" s="128">
        <v>3</v>
      </c>
    </row>
    <row r="8" spans="1:19" s="8" customFormat="1" ht="12.75" customHeight="1" x14ac:dyDescent="0.25">
      <c r="A8" s="88" t="s">
        <v>575</v>
      </c>
      <c r="B8" s="26">
        <v>228092</v>
      </c>
      <c r="C8" s="26">
        <v>32841</v>
      </c>
      <c r="D8" s="25">
        <v>0.14398137593602581</v>
      </c>
      <c r="E8" s="25" t="s">
        <v>112</v>
      </c>
      <c r="F8" s="24" t="s">
        <v>4</v>
      </c>
      <c r="G8" s="127">
        <v>105</v>
      </c>
      <c r="H8" s="123">
        <v>58</v>
      </c>
      <c r="I8" s="138">
        <v>75</v>
      </c>
      <c r="J8" s="138">
        <v>51</v>
      </c>
      <c r="K8" s="123">
        <v>135</v>
      </c>
      <c r="L8" s="123">
        <v>96</v>
      </c>
      <c r="M8" s="138">
        <v>67</v>
      </c>
      <c r="N8" s="138">
        <v>51</v>
      </c>
      <c r="O8" s="123">
        <v>1142</v>
      </c>
      <c r="P8" s="123">
        <v>1395</v>
      </c>
      <c r="Q8" s="138">
        <v>47</v>
      </c>
      <c r="R8" s="123">
        <v>-1</v>
      </c>
      <c r="S8" s="128">
        <v>17</v>
      </c>
    </row>
    <row r="9" spans="1:19" s="8" customFormat="1" ht="12.75" customHeight="1" x14ac:dyDescent="0.25">
      <c r="A9" s="88" t="s">
        <v>573</v>
      </c>
      <c r="B9" s="26">
        <v>819402</v>
      </c>
      <c r="C9" s="26">
        <v>114921</v>
      </c>
      <c r="D9" s="25">
        <v>0.14024984073751345</v>
      </c>
      <c r="E9" s="25" t="s">
        <v>276</v>
      </c>
      <c r="F9" s="24" t="s">
        <v>4</v>
      </c>
      <c r="G9" s="127">
        <v>248</v>
      </c>
      <c r="H9" s="123">
        <v>164</v>
      </c>
      <c r="I9" s="138">
        <v>151</v>
      </c>
      <c r="J9" s="138">
        <v>136</v>
      </c>
      <c r="K9" s="123">
        <v>241</v>
      </c>
      <c r="L9" s="123">
        <v>210</v>
      </c>
      <c r="M9" s="138">
        <v>124</v>
      </c>
      <c r="N9" s="138">
        <v>108</v>
      </c>
      <c r="O9" s="123">
        <v>3803</v>
      </c>
      <c r="P9" s="123">
        <v>5151</v>
      </c>
      <c r="Q9" s="138">
        <v>133</v>
      </c>
      <c r="R9" s="123">
        <v>-28</v>
      </c>
      <c r="S9" s="128">
        <v>-26</v>
      </c>
    </row>
    <row r="10" spans="1:19" s="8" customFormat="1" ht="12.75" customHeight="1" x14ac:dyDescent="0.25">
      <c r="A10" s="88" t="s">
        <v>571</v>
      </c>
      <c r="B10" s="26">
        <v>792767</v>
      </c>
      <c r="C10" s="26">
        <v>120437</v>
      </c>
      <c r="D10" s="25">
        <v>0.15191979484514365</v>
      </c>
      <c r="E10" s="25" t="s">
        <v>486</v>
      </c>
      <c r="F10" s="24" t="s">
        <v>4</v>
      </c>
      <c r="G10" s="127">
        <v>192</v>
      </c>
      <c r="H10" s="123">
        <v>203</v>
      </c>
      <c r="I10" s="138">
        <v>207</v>
      </c>
      <c r="J10" s="138">
        <v>187</v>
      </c>
      <c r="K10" s="123">
        <v>386</v>
      </c>
      <c r="L10" s="123">
        <v>295</v>
      </c>
      <c r="M10" s="138">
        <v>178</v>
      </c>
      <c r="N10" s="138">
        <v>159</v>
      </c>
      <c r="O10" s="123">
        <v>4966</v>
      </c>
      <c r="P10" s="123">
        <v>6507</v>
      </c>
      <c r="Q10" s="138">
        <v>75</v>
      </c>
      <c r="R10" s="123">
        <v>-24</v>
      </c>
      <c r="S10" s="128">
        <v>-4</v>
      </c>
    </row>
    <row r="11" spans="1:19" s="8" customFormat="1" ht="12.75" customHeight="1" x14ac:dyDescent="0.25">
      <c r="A11" s="88" t="s">
        <v>726</v>
      </c>
      <c r="B11" s="26">
        <v>403794</v>
      </c>
      <c r="C11" s="26">
        <v>67569</v>
      </c>
      <c r="D11" s="25">
        <v>0.16733532444761437</v>
      </c>
      <c r="E11" s="25" t="s">
        <v>379</v>
      </c>
      <c r="F11" s="24" t="s">
        <v>4</v>
      </c>
      <c r="G11" s="127">
        <v>75</v>
      </c>
      <c r="H11" s="123">
        <v>55</v>
      </c>
      <c r="I11" s="138">
        <v>56</v>
      </c>
      <c r="J11" s="138">
        <v>53</v>
      </c>
      <c r="K11" s="123">
        <v>117</v>
      </c>
      <c r="L11" s="123">
        <v>63</v>
      </c>
      <c r="M11" s="138">
        <v>53</v>
      </c>
      <c r="N11" s="138">
        <v>45</v>
      </c>
      <c r="O11" s="123">
        <v>1482</v>
      </c>
      <c r="P11" s="123">
        <v>2058</v>
      </c>
      <c r="Q11" s="138">
        <v>34</v>
      </c>
      <c r="R11" s="123">
        <v>1</v>
      </c>
      <c r="S11" s="128">
        <v>3</v>
      </c>
    </row>
    <row r="12" spans="1:19" s="8" customFormat="1" ht="12.75" customHeight="1" x14ac:dyDescent="0.25">
      <c r="A12" s="88" t="s">
        <v>727</v>
      </c>
      <c r="B12" s="26">
        <v>2341799</v>
      </c>
      <c r="C12" s="26">
        <v>404370</v>
      </c>
      <c r="D12" s="25">
        <v>0.17267493922407517</v>
      </c>
      <c r="E12" s="25" t="s">
        <v>236</v>
      </c>
      <c r="F12" s="24" t="s">
        <v>4</v>
      </c>
      <c r="G12" s="127">
        <v>558</v>
      </c>
      <c r="H12" s="123">
        <v>568</v>
      </c>
      <c r="I12" s="138">
        <v>878</v>
      </c>
      <c r="J12" s="138">
        <v>752</v>
      </c>
      <c r="K12" s="123">
        <v>1435</v>
      </c>
      <c r="L12" s="123">
        <v>1159</v>
      </c>
      <c r="M12" s="138">
        <v>848</v>
      </c>
      <c r="N12" s="138">
        <v>710</v>
      </c>
      <c r="O12" s="123">
        <v>15788</v>
      </c>
      <c r="P12" s="123">
        <v>16344</v>
      </c>
      <c r="Q12" s="138">
        <v>317</v>
      </c>
      <c r="R12" s="123">
        <v>-86</v>
      </c>
      <c r="S12" s="128">
        <v>-25</v>
      </c>
    </row>
    <row r="13" spans="1:19" s="8" customFormat="1" ht="12.75" customHeight="1" x14ac:dyDescent="0.25">
      <c r="A13" s="88" t="s">
        <v>566</v>
      </c>
      <c r="B13" s="26">
        <v>288687</v>
      </c>
      <c r="C13" s="26">
        <v>58158</v>
      </c>
      <c r="D13" s="25">
        <v>0.2014569412547153</v>
      </c>
      <c r="E13" s="25" t="s">
        <v>188</v>
      </c>
      <c r="F13" s="24" t="s">
        <v>12</v>
      </c>
      <c r="G13" s="127">
        <v>140</v>
      </c>
      <c r="H13" s="123">
        <v>136</v>
      </c>
      <c r="I13" s="138">
        <v>40</v>
      </c>
      <c r="J13" s="138">
        <v>40</v>
      </c>
      <c r="K13" s="123">
        <v>197</v>
      </c>
      <c r="L13" s="123">
        <v>140</v>
      </c>
      <c r="M13" s="138">
        <v>38</v>
      </c>
      <c r="N13" s="138">
        <v>38</v>
      </c>
      <c r="O13" s="123">
        <v>702</v>
      </c>
      <c r="P13" s="123">
        <v>1229</v>
      </c>
      <c r="Q13" s="138">
        <v>38</v>
      </c>
      <c r="R13" s="123">
        <v>5</v>
      </c>
      <c r="S13" s="128">
        <v>8</v>
      </c>
    </row>
    <row r="14" spans="1:19" s="8" customFormat="1" ht="12.75" customHeight="1" x14ac:dyDescent="0.25">
      <c r="A14" s="88" t="s">
        <v>564</v>
      </c>
      <c r="B14" s="26">
        <v>152581</v>
      </c>
      <c r="C14" s="26">
        <v>28866</v>
      </c>
      <c r="D14" s="25">
        <v>0.18918476088110578</v>
      </c>
      <c r="E14" s="25" t="s">
        <v>441</v>
      </c>
      <c r="F14" s="24" t="s">
        <v>12</v>
      </c>
      <c r="G14" s="127">
        <v>53</v>
      </c>
      <c r="H14" s="123">
        <v>44</v>
      </c>
      <c r="I14" s="138">
        <v>31</v>
      </c>
      <c r="J14" s="138">
        <v>27</v>
      </c>
      <c r="K14" s="123">
        <v>89</v>
      </c>
      <c r="L14" s="123">
        <v>66</v>
      </c>
      <c r="M14" s="138">
        <v>29</v>
      </c>
      <c r="N14" s="138">
        <v>25</v>
      </c>
      <c r="O14" s="123">
        <v>589</v>
      </c>
      <c r="P14" s="123">
        <v>752</v>
      </c>
      <c r="Q14" s="138">
        <v>26</v>
      </c>
      <c r="R14" s="123">
        <v>2</v>
      </c>
      <c r="S14" s="128">
        <v>8</v>
      </c>
    </row>
    <row r="15" spans="1:19" s="8" customFormat="1" ht="12.75" customHeight="1" x14ac:dyDescent="0.25">
      <c r="A15" s="88" t="s">
        <v>562</v>
      </c>
      <c r="B15" s="26">
        <v>240503</v>
      </c>
      <c r="C15" s="26">
        <v>46645</v>
      </c>
      <c r="D15" s="25">
        <v>0.1939476846442664</v>
      </c>
      <c r="E15" s="25" t="s">
        <v>364</v>
      </c>
      <c r="F15" s="24" t="s">
        <v>12</v>
      </c>
      <c r="G15" s="127">
        <v>97</v>
      </c>
      <c r="H15" s="123">
        <v>56</v>
      </c>
      <c r="I15" s="138">
        <v>55</v>
      </c>
      <c r="J15" s="138">
        <v>39</v>
      </c>
      <c r="K15" s="123">
        <v>144</v>
      </c>
      <c r="L15" s="123">
        <v>111</v>
      </c>
      <c r="M15" s="138">
        <v>53</v>
      </c>
      <c r="N15" s="138">
        <v>35</v>
      </c>
      <c r="O15" s="123">
        <v>1176</v>
      </c>
      <c r="P15" s="123">
        <v>1329</v>
      </c>
      <c r="Q15" s="138">
        <v>25</v>
      </c>
      <c r="R15" s="123">
        <v>-9</v>
      </c>
      <c r="S15" s="128">
        <v>4</v>
      </c>
    </row>
    <row r="16" spans="1:19" s="8" customFormat="1" ht="12.75" customHeight="1" x14ac:dyDescent="0.25">
      <c r="A16" s="88" t="s">
        <v>560</v>
      </c>
      <c r="B16" s="26">
        <v>236497</v>
      </c>
      <c r="C16" s="26">
        <v>50720</v>
      </c>
      <c r="D16" s="25">
        <v>0.21446360841786577</v>
      </c>
      <c r="E16" s="25" t="s">
        <v>194</v>
      </c>
      <c r="F16" s="24" t="s">
        <v>12</v>
      </c>
      <c r="G16" s="127">
        <v>35</v>
      </c>
      <c r="H16" s="123">
        <v>29</v>
      </c>
      <c r="I16" s="138">
        <v>39</v>
      </c>
      <c r="J16" s="138">
        <v>37</v>
      </c>
      <c r="K16" s="123">
        <v>65</v>
      </c>
      <c r="L16" s="123">
        <v>49</v>
      </c>
      <c r="M16" s="138">
        <v>35</v>
      </c>
      <c r="N16" s="138">
        <v>36</v>
      </c>
      <c r="O16" s="123">
        <v>352</v>
      </c>
      <c r="P16" s="123">
        <v>782</v>
      </c>
      <c r="Q16" s="138">
        <v>8</v>
      </c>
      <c r="R16" s="123">
        <v>0</v>
      </c>
      <c r="S16" s="128">
        <v>2</v>
      </c>
    </row>
    <row r="17" spans="1:20" s="8" customFormat="1" ht="12.75" customHeight="1" x14ac:dyDescent="0.25">
      <c r="A17" s="88" t="s">
        <v>15</v>
      </c>
      <c r="B17" s="26">
        <v>361215</v>
      </c>
      <c r="C17" s="26">
        <v>72360</v>
      </c>
      <c r="D17" s="25">
        <v>0.20032390681450105</v>
      </c>
      <c r="E17" s="25" t="s">
        <v>269</v>
      </c>
      <c r="F17" s="24" t="s">
        <v>17</v>
      </c>
      <c r="G17" s="127">
        <v>154</v>
      </c>
      <c r="H17" s="123">
        <v>131</v>
      </c>
      <c r="I17" s="138">
        <v>34</v>
      </c>
      <c r="J17" s="138">
        <v>30</v>
      </c>
      <c r="K17" s="123">
        <v>195</v>
      </c>
      <c r="L17" s="123">
        <v>162</v>
      </c>
      <c r="M17" s="138">
        <v>33</v>
      </c>
      <c r="N17" s="138">
        <v>29</v>
      </c>
      <c r="O17" s="123">
        <v>2208</v>
      </c>
      <c r="P17" s="123">
        <v>2200</v>
      </c>
      <c r="Q17" s="138">
        <v>63</v>
      </c>
      <c r="R17" s="123">
        <v>-8</v>
      </c>
      <c r="S17" s="128">
        <v>-4</v>
      </c>
    </row>
    <row r="18" spans="1:20" s="8" customFormat="1" ht="12.75" customHeight="1" x14ac:dyDescent="0.25">
      <c r="A18" s="88" t="s">
        <v>557</v>
      </c>
      <c r="B18" s="26">
        <v>240074</v>
      </c>
      <c r="C18" s="26">
        <v>49296</v>
      </c>
      <c r="D18" s="25">
        <v>0.20533668785457818</v>
      </c>
      <c r="E18" s="25" t="s">
        <v>418</v>
      </c>
      <c r="F18" s="24" t="s">
        <v>17</v>
      </c>
      <c r="G18" s="127">
        <v>53</v>
      </c>
      <c r="H18" s="123">
        <v>65</v>
      </c>
      <c r="I18" s="138">
        <v>32</v>
      </c>
      <c r="J18" s="138">
        <v>31</v>
      </c>
      <c r="K18" s="123">
        <v>88</v>
      </c>
      <c r="L18" s="123">
        <v>89</v>
      </c>
      <c r="M18" s="138">
        <v>32</v>
      </c>
      <c r="N18" s="138">
        <v>30</v>
      </c>
      <c r="O18" s="123">
        <v>699</v>
      </c>
      <c r="P18" s="123">
        <v>953</v>
      </c>
      <c r="Q18" s="138">
        <v>33</v>
      </c>
      <c r="R18" s="123">
        <v>0</v>
      </c>
      <c r="S18" s="128">
        <v>-1</v>
      </c>
    </row>
    <row r="19" spans="1:20" s="8" customFormat="1" ht="12.75" customHeight="1" x14ac:dyDescent="0.25">
      <c r="A19" s="88" t="s">
        <v>553</v>
      </c>
      <c r="B19" s="26">
        <v>668458</v>
      </c>
      <c r="C19" s="26">
        <v>120306</v>
      </c>
      <c r="D19" s="25">
        <v>0.17997540608385268</v>
      </c>
      <c r="E19" s="25" t="s">
        <v>259</v>
      </c>
      <c r="F19" s="24" t="s">
        <v>17</v>
      </c>
      <c r="G19" s="127">
        <v>268</v>
      </c>
      <c r="H19" s="123">
        <v>230</v>
      </c>
      <c r="I19" s="138">
        <v>103</v>
      </c>
      <c r="J19" s="138">
        <v>98</v>
      </c>
      <c r="K19" s="123">
        <v>347</v>
      </c>
      <c r="L19" s="123">
        <v>292</v>
      </c>
      <c r="M19" s="138">
        <v>95</v>
      </c>
      <c r="N19" s="138">
        <v>92</v>
      </c>
      <c r="O19" s="123">
        <v>3429</v>
      </c>
      <c r="P19" s="123">
        <v>4747</v>
      </c>
      <c r="Q19" s="138">
        <v>78</v>
      </c>
      <c r="R19" s="123">
        <v>-8</v>
      </c>
      <c r="S19" s="128">
        <v>4</v>
      </c>
    </row>
    <row r="20" spans="1:20" s="8" customFormat="1" ht="12.75" customHeight="1" x14ac:dyDescent="0.25">
      <c r="A20" s="88" t="s">
        <v>550</v>
      </c>
      <c r="B20" s="26">
        <v>871041</v>
      </c>
      <c r="C20" s="26">
        <v>166858</v>
      </c>
      <c r="D20" s="25">
        <v>0.19156159124541783</v>
      </c>
      <c r="E20" s="25" t="s">
        <v>252</v>
      </c>
      <c r="F20" s="24" t="s">
        <v>71</v>
      </c>
      <c r="G20" s="127">
        <v>112</v>
      </c>
      <c r="H20" s="123">
        <v>82</v>
      </c>
      <c r="I20" s="138">
        <v>90</v>
      </c>
      <c r="J20" s="138">
        <v>82</v>
      </c>
      <c r="K20" s="123">
        <v>154</v>
      </c>
      <c r="L20" s="123">
        <v>107</v>
      </c>
      <c r="M20" s="138">
        <v>80</v>
      </c>
      <c r="N20" s="138">
        <v>52</v>
      </c>
      <c r="O20" s="123">
        <v>1057</v>
      </c>
      <c r="P20" s="123">
        <v>3805</v>
      </c>
      <c r="Q20" s="138">
        <v>44</v>
      </c>
      <c r="R20" s="123">
        <v>27</v>
      </c>
      <c r="S20" s="128">
        <v>19</v>
      </c>
    </row>
    <row r="21" spans="1:20" s="8" customFormat="1" ht="12.75" customHeight="1" x14ac:dyDescent="0.25">
      <c r="A21" s="88" t="s">
        <v>548</v>
      </c>
      <c r="B21" s="26">
        <v>184741</v>
      </c>
      <c r="C21" s="26">
        <v>32834</v>
      </c>
      <c r="D21" s="25">
        <v>0.17772990294520435</v>
      </c>
      <c r="E21" s="25" t="s">
        <v>537</v>
      </c>
      <c r="F21" s="24" t="s">
        <v>71</v>
      </c>
      <c r="G21" s="127">
        <v>27</v>
      </c>
      <c r="H21" s="123">
        <v>15</v>
      </c>
      <c r="I21" s="138">
        <v>20</v>
      </c>
      <c r="J21" s="138">
        <v>18</v>
      </c>
      <c r="K21" s="123">
        <v>47</v>
      </c>
      <c r="L21" s="123">
        <v>32</v>
      </c>
      <c r="M21" s="138">
        <v>19</v>
      </c>
      <c r="N21" s="138">
        <v>16</v>
      </c>
      <c r="O21" s="123">
        <v>555</v>
      </c>
      <c r="P21" s="123">
        <v>769</v>
      </c>
      <c r="Q21" s="138">
        <v>13</v>
      </c>
      <c r="R21" s="123">
        <v>14</v>
      </c>
      <c r="S21" s="128">
        <v>9</v>
      </c>
    </row>
    <row r="22" spans="1:20" s="8" customFormat="1" ht="12.75" customHeight="1" x14ac:dyDescent="0.25">
      <c r="A22" s="88" t="s">
        <v>543</v>
      </c>
      <c r="B22" s="26">
        <v>1186443</v>
      </c>
      <c r="C22" s="26">
        <v>190850</v>
      </c>
      <c r="D22" s="25">
        <v>0.16085897089029982</v>
      </c>
      <c r="E22" s="25" t="s">
        <v>470</v>
      </c>
      <c r="F22" s="24" t="s">
        <v>21</v>
      </c>
      <c r="G22" s="127">
        <v>536</v>
      </c>
      <c r="H22" s="123">
        <v>400</v>
      </c>
      <c r="I22" s="138">
        <v>337</v>
      </c>
      <c r="J22" s="138">
        <v>280</v>
      </c>
      <c r="K22" s="123">
        <v>620</v>
      </c>
      <c r="L22" s="123">
        <v>562</v>
      </c>
      <c r="M22" s="138">
        <v>321</v>
      </c>
      <c r="N22" s="138">
        <v>255</v>
      </c>
      <c r="O22" s="123">
        <v>4455</v>
      </c>
      <c r="P22" s="123">
        <v>7201</v>
      </c>
      <c r="Q22" s="138">
        <v>152</v>
      </c>
      <c r="R22" s="123">
        <v>-52</v>
      </c>
      <c r="S22" s="128">
        <v>-22</v>
      </c>
    </row>
    <row r="23" spans="1:20" s="8" customFormat="1" ht="12.75" customHeight="1" x14ac:dyDescent="0.25">
      <c r="A23" s="88" t="s">
        <v>541</v>
      </c>
      <c r="B23" s="26">
        <v>199957</v>
      </c>
      <c r="C23" s="26">
        <v>41172</v>
      </c>
      <c r="D23" s="25">
        <v>0.20590426941792486</v>
      </c>
      <c r="E23" s="25" t="s">
        <v>505</v>
      </c>
      <c r="F23" s="24" t="s">
        <v>8</v>
      </c>
      <c r="G23" s="127">
        <v>51</v>
      </c>
      <c r="H23" s="123">
        <v>22</v>
      </c>
      <c r="I23" s="138">
        <v>19</v>
      </c>
      <c r="J23" s="138">
        <v>15</v>
      </c>
      <c r="K23" s="123">
        <v>78</v>
      </c>
      <c r="L23" s="123">
        <v>44</v>
      </c>
      <c r="M23" s="138">
        <v>19</v>
      </c>
      <c r="N23" s="138">
        <v>15</v>
      </c>
      <c r="O23" s="123">
        <v>947</v>
      </c>
      <c r="P23" s="123">
        <v>889</v>
      </c>
      <c r="Q23" s="138">
        <v>16</v>
      </c>
      <c r="R23" s="123">
        <v>-7</v>
      </c>
      <c r="S23" s="128">
        <v>-3</v>
      </c>
    </row>
    <row r="24" spans="1:20" s="8" customFormat="1" ht="12.75" customHeight="1" x14ac:dyDescent="0.25">
      <c r="A24" s="88" t="s">
        <v>539</v>
      </c>
      <c r="B24" s="26">
        <v>346943</v>
      </c>
      <c r="C24" s="26">
        <v>63853</v>
      </c>
      <c r="D24" s="25">
        <v>0.18404464133877899</v>
      </c>
      <c r="E24" s="25" t="s">
        <v>198</v>
      </c>
      <c r="F24" s="24" t="s">
        <v>8</v>
      </c>
      <c r="G24" s="127">
        <v>123</v>
      </c>
      <c r="H24" s="123">
        <v>80</v>
      </c>
      <c r="I24" s="138">
        <v>70</v>
      </c>
      <c r="J24" s="138">
        <v>66</v>
      </c>
      <c r="K24" s="123">
        <v>181</v>
      </c>
      <c r="L24" s="123">
        <v>116</v>
      </c>
      <c r="M24" s="138">
        <v>70</v>
      </c>
      <c r="N24" s="138">
        <v>66</v>
      </c>
      <c r="O24" s="123">
        <v>2462</v>
      </c>
      <c r="P24" s="123">
        <v>2384</v>
      </c>
      <c r="Q24" s="138">
        <v>33</v>
      </c>
      <c r="R24" s="123">
        <v>-21</v>
      </c>
      <c r="S24" s="128">
        <v>-13</v>
      </c>
    </row>
    <row r="25" spans="1:20" s="8" customFormat="1" ht="12.75" customHeight="1" thickBot="1" x14ac:dyDescent="0.3">
      <c r="A25" s="89" t="s">
        <v>536</v>
      </c>
      <c r="B25" s="22">
        <v>366332</v>
      </c>
      <c r="C25" s="22">
        <v>69047</v>
      </c>
      <c r="D25" s="21">
        <v>0.18848203269165675</v>
      </c>
      <c r="E25" s="21" t="s">
        <v>334</v>
      </c>
      <c r="F25" s="20" t="s">
        <v>8</v>
      </c>
      <c r="G25" s="130">
        <v>219</v>
      </c>
      <c r="H25" s="129">
        <v>205</v>
      </c>
      <c r="I25" s="139">
        <v>85</v>
      </c>
      <c r="J25" s="139">
        <v>73</v>
      </c>
      <c r="K25" s="129">
        <v>226</v>
      </c>
      <c r="L25" s="129">
        <v>193</v>
      </c>
      <c r="M25" s="139">
        <v>72</v>
      </c>
      <c r="N25" s="139">
        <v>64</v>
      </c>
      <c r="O25" s="129">
        <v>2535</v>
      </c>
      <c r="P25" s="129">
        <v>2566</v>
      </c>
      <c r="Q25" s="139">
        <v>71</v>
      </c>
      <c r="R25" s="129">
        <v>-29</v>
      </c>
      <c r="S25" s="131">
        <v>-21</v>
      </c>
    </row>
    <row r="26" spans="1:20" s="8" customFormat="1" ht="12.75" customHeight="1" x14ac:dyDescent="0.25">
      <c r="A26" s="322" t="s">
        <v>724</v>
      </c>
      <c r="B26" s="322"/>
      <c r="C26" s="322"/>
      <c r="D26" s="322"/>
      <c r="E26" s="322"/>
      <c r="F26" s="322"/>
      <c r="G26" s="322"/>
      <c r="H26" s="322"/>
      <c r="I26" s="322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8"/>
    </row>
    <row r="27" spans="1:20" s="8" customFormat="1" ht="12.75" customHeight="1" x14ac:dyDescent="0.25">
      <c r="A27" s="323"/>
      <c r="B27" s="323"/>
      <c r="C27" s="323"/>
      <c r="D27" s="323"/>
      <c r="E27" s="323"/>
      <c r="F27" s="323"/>
      <c r="G27" s="323"/>
      <c r="H27" s="323"/>
      <c r="I27" s="323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8"/>
    </row>
    <row r="28" spans="1:20" s="8" customFormat="1" ht="12.75" customHeight="1" x14ac:dyDescent="0.25">
      <c r="A28" s="8" t="s">
        <v>690</v>
      </c>
    </row>
    <row r="29" spans="1:20" s="8" customFormat="1" ht="12.75" customHeight="1" x14ac:dyDescent="0.25">
      <c r="A29" s="8" t="s">
        <v>666</v>
      </c>
    </row>
    <row r="30" spans="1:20" s="8" customFormat="1" ht="12.75" customHeight="1" x14ac:dyDescent="0.25"/>
    <row r="31" spans="1:20" s="8" customFormat="1" ht="12.75" customHeight="1" x14ac:dyDescent="0.25"/>
    <row r="32" spans="1:20" s="8" customFormat="1" ht="12.75" customHeight="1" x14ac:dyDescent="0.25"/>
    <row r="33" s="8" customFormat="1" ht="12.75" customHeight="1" x14ac:dyDescent="0.25"/>
    <row r="34" s="8" customFormat="1" ht="12.75" customHeight="1" x14ac:dyDescent="0.25"/>
    <row r="35" s="8" customFormat="1" ht="12.75" customHeight="1" x14ac:dyDescent="0.25"/>
    <row r="36" s="8" customFormat="1" ht="12.75" customHeight="1" x14ac:dyDescent="0.25"/>
    <row r="37" s="8" customFormat="1" ht="12.75" customHeight="1" x14ac:dyDescent="0.25"/>
    <row r="38" s="8" customFormat="1" ht="12.75" customHeight="1" x14ac:dyDescent="0.25"/>
    <row r="39" s="8" customFormat="1" ht="12.75" customHeight="1" x14ac:dyDescent="0.25"/>
    <row r="40" s="8" customFormat="1" ht="12.75" customHeight="1" x14ac:dyDescent="0.25"/>
    <row r="41" s="8" customFormat="1" ht="12.75" customHeight="1" x14ac:dyDescent="0.25"/>
    <row r="42" s="8" customFormat="1" ht="12.75" customHeight="1" x14ac:dyDescent="0.25"/>
    <row r="43" s="8" customFormat="1" ht="12.75" customHeight="1" x14ac:dyDescent="0.25"/>
    <row r="44" s="8" customFormat="1" ht="12.75" customHeight="1" x14ac:dyDescent="0.25"/>
    <row r="45" s="8" customFormat="1" ht="12.75" customHeight="1" x14ac:dyDescent="0.25"/>
    <row r="46" s="8" customFormat="1" ht="12.75" customHeight="1" x14ac:dyDescent="0.25"/>
    <row r="47" s="8" customFormat="1" ht="12.75" customHeight="1" x14ac:dyDescent="0.25"/>
    <row r="48" s="8" customFormat="1" ht="12.75" customHeight="1" x14ac:dyDescent="0.25"/>
    <row r="49" s="8" customFormat="1" ht="12.75" customHeight="1" x14ac:dyDescent="0.25"/>
    <row r="50" s="8" customFormat="1" ht="12.75" customHeight="1" x14ac:dyDescent="0.25"/>
    <row r="51" s="8" customFormat="1" ht="12.75" customHeight="1" x14ac:dyDescent="0.25"/>
    <row r="52" s="8" customFormat="1" ht="12.75" customHeight="1" x14ac:dyDescent="0.25"/>
    <row r="53" s="8" customFormat="1" ht="12.75" customHeight="1" x14ac:dyDescent="0.25"/>
    <row r="54" s="8" customFormat="1" ht="12.75" customHeight="1" x14ac:dyDescent="0.25"/>
    <row r="55" s="8" customFormat="1" ht="12.75" customHeight="1" x14ac:dyDescent="0.25"/>
    <row r="56" s="8" customFormat="1" ht="12.75" customHeight="1" x14ac:dyDescent="0.25"/>
    <row r="57" s="8" customFormat="1" ht="12.75" customHeight="1" x14ac:dyDescent="0.25"/>
    <row r="58" s="8" customFormat="1" ht="12.75" customHeight="1" x14ac:dyDescent="0.25"/>
    <row r="59" s="8" customFormat="1" ht="12.75" customHeight="1" x14ac:dyDescent="0.25"/>
    <row r="60" s="8" customFormat="1" ht="12.75" customHeight="1" x14ac:dyDescent="0.25"/>
    <row r="61" s="8" customFormat="1" ht="12.75" customHeight="1" x14ac:dyDescent="0.25"/>
    <row r="62" s="8" customFormat="1" ht="12.75" customHeight="1" x14ac:dyDescent="0.25"/>
    <row r="63" s="8" customFormat="1" ht="12.75" customHeight="1" x14ac:dyDescent="0.25"/>
    <row r="64" s="8" customFormat="1" ht="12.75" customHeight="1" x14ac:dyDescent="0.25"/>
    <row r="65" s="8" customFormat="1" ht="12.75" customHeight="1" x14ac:dyDescent="0.25"/>
    <row r="66" s="8" customFormat="1" ht="12.75" customHeight="1" x14ac:dyDescent="0.25"/>
    <row r="67" s="8" customFormat="1" ht="12.75" customHeight="1" x14ac:dyDescent="0.25"/>
    <row r="68" s="8" customFormat="1" ht="12.75" customHeight="1" x14ac:dyDescent="0.25"/>
    <row r="69" s="8" customFormat="1" ht="12.75" customHeight="1" x14ac:dyDescent="0.25"/>
    <row r="70" s="8" customFormat="1" ht="12.75" customHeight="1" x14ac:dyDescent="0.25"/>
    <row r="71" s="8" customFormat="1" ht="12.75" customHeight="1" x14ac:dyDescent="0.25"/>
    <row r="72" s="8" customFormat="1" ht="12.75" customHeight="1" x14ac:dyDescent="0.25"/>
    <row r="73" s="8" customFormat="1" ht="12.75" customHeight="1" x14ac:dyDescent="0.25"/>
    <row r="74" s="8" customFormat="1" ht="12.75" customHeight="1" x14ac:dyDescent="0.25"/>
    <row r="75" s="8" customFormat="1" ht="12.75" customHeight="1" x14ac:dyDescent="0.25"/>
    <row r="76" s="8" customFormat="1" ht="12.75" customHeight="1" x14ac:dyDescent="0.25"/>
    <row r="77" s="8" customFormat="1" ht="12.75" customHeight="1" x14ac:dyDescent="0.25"/>
    <row r="78" s="8" customFormat="1" ht="12.75" customHeight="1" x14ac:dyDescent="0.25"/>
    <row r="79" s="8" customFormat="1" ht="12.75" customHeight="1" x14ac:dyDescent="0.25"/>
    <row r="80" s="8" customFormat="1" ht="12.75" customHeight="1" x14ac:dyDescent="0.25"/>
    <row r="81" s="8" customFormat="1" ht="12.75" customHeight="1" x14ac:dyDescent="0.25"/>
    <row r="82" s="8" customFormat="1" ht="12.75" customHeight="1" x14ac:dyDescent="0.25"/>
    <row r="83" s="8" customFormat="1" ht="12.75" customHeight="1" x14ac:dyDescent="0.25"/>
    <row r="84" s="8" customFormat="1" ht="12.75" customHeight="1" x14ac:dyDescent="0.25"/>
    <row r="85" s="8" customFormat="1" ht="12.75" customHeight="1" x14ac:dyDescent="0.25"/>
    <row r="86" s="8" customFormat="1" ht="12.75" customHeight="1" x14ac:dyDescent="0.25"/>
    <row r="87" s="8" customFormat="1" ht="12.75" customHeight="1" x14ac:dyDescent="0.25"/>
    <row r="88" s="8" customFormat="1" ht="12.75" customHeight="1" x14ac:dyDescent="0.25"/>
    <row r="89" s="8" customFormat="1" ht="12.75" customHeight="1" x14ac:dyDescent="0.25"/>
    <row r="90" s="8" customFormat="1" ht="12.75" customHeight="1" x14ac:dyDescent="0.25"/>
    <row r="91" s="8" customFormat="1" ht="12.75" customHeight="1" x14ac:dyDescent="0.25"/>
    <row r="92" s="8" customFormat="1" ht="12.75" customHeight="1" x14ac:dyDescent="0.25"/>
    <row r="93" s="8" customFormat="1" ht="12.75" customHeight="1" x14ac:dyDescent="0.25"/>
    <row r="94" s="8" customFormat="1" ht="12.75" customHeight="1" x14ac:dyDescent="0.25"/>
    <row r="95" s="8" customFormat="1" ht="12.75" customHeight="1" x14ac:dyDescent="0.25"/>
    <row r="96" s="8" customFormat="1" ht="12.75" customHeight="1" x14ac:dyDescent="0.25"/>
    <row r="97" s="8" customFormat="1" ht="12.75" customHeight="1" x14ac:dyDescent="0.25"/>
    <row r="98" s="8" customFormat="1" ht="12.75" customHeight="1" x14ac:dyDescent="0.25"/>
    <row r="99" s="8" customFormat="1" ht="12.75" customHeight="1" x14ac:dyDescent="0.25"/>
    <row r="100" s="8" customFormat="1" ht="12.75" customHeight="1" x14ac:dyDescent="0.25"/>
    <row r="101" s="8" customFormat="1" ht="12.75" customHeight="1" x14ac:dyDescent="0.25"/>
    <row r="102" s="8" customFormat="1" ht="12.75" customHeight="1" x14ac:dyDescent="0.25"/>
    <row r="103" s="8" customFormat="1" ht="12.75" customHeight="1" x14ac:dyDescent="0.25"/>
    <row r="104" s="8" customFormat="1" ht="12.75" customHeight="1" x14ac:dyDescent="0.25"/>
    <row r="105" s="8" customFormat="1" ht="12.75" customHeight="1" x14ac:dyDescent="0.25"/>
    <row r="106" s="8" customFormat="1" ht="12.75" customHeight="1" x14ac:dyDescent="0.25"/>
    <row r="107" s="8" customFormat="1" ht="12.75" customHeight="1" x14ac:dyDescent="0.25"/>
    <row r="108" s="8" customFormat="1" ht="12.75" customHeight="1" x14ac:dyDescent="0.25"/>
    <row r="109" s="8" customFormat="1" ht="12.75" customHeight="1" x14ac:dyDescent="0.25"/>
    <row r="110" s="8" customFormat="1" ht="12.75" customHeight="1" x14ac:dyDescent="0.25"/>
    <row r="111" s="8" customFormat="1" ht="12.75" customHeight="1" x14ac:dyDescent="0.25"/>
    <row r="112" s="8" customFormat="1" ht="12.75" customHeight="1" x14ac:dyDescent="0.25"/>
    <row r="113" s="8" customFormat="1" ht="12.75" customHeight="1" x14ac:dyDescent="0.25"/>
    <row r="114" s="8" customFormat="1" ht="12.75" customHeight="1" x14ac:dyDescent="0.25"/>
    <row r="115" s="8" customFormat="1" ht="12.75" customHeight="1" x14ac:dyDescent="0.25"/>
    <row r="116" s="8" customFormat="1" ht="12.75" customHeight="1" x14ac:dyDescent="0.25"/>
    <row r="117" s="8" customFormat="1" ht="12.75" customHeight="1" x14ac:dyDescent="0.25"/>
    <row r="118" s="8" customFormat="1" ht="12.75" customHeight="1" x14ac:dyDescent="0.25"/>
    <row r="119" s="8" customFormat="1" ht="12.75" customHeight="1" x14ac:dyDescent="0.25"/>
    <row r="120" s="8" customFormat="1" ht="12.75" customHeight="1" x14ac:dyDescent="0.25"/>
    <row r="121" s="8" customFormat="1" ht="12.75" customHeight="1" x14ac:dyDescent="0.25"/>
    <row r="122" s="8" customFormat="1" ht="12.75" customHeight="1" x14ac:dyDescent="0.25"/>
    <row r="123" s="8" customFormat="1" ht="12.75" customHeight="1" x14ac:dyDescent="0.25"/>
    <row r="124" s="8" customFormat="1" ht="12.75" customHeight="1" x14ac:dyDescent="0.25"/>
    <row r="125" s="8" customFormat="1" ht="12.75" customHeight="1" x14ac:dyDescent="0.25"/>
    <row r="126" s="8" customFormat="1" ht="12.75" customHeight="1" x14ac:dyDescent="0.25"/>
    <row r="127" s="8" customFormat="1" ht="12.75" customHeight="1" x14ac:dyDescent="0.25"/>
    <row r="128" s="8" customFormat="1" ht="12.75" customHeight="1" x14ac:dyDescent="0.25"/>
    <row r="129" s="8" customFormat="1" ht="12.75" customHeight="1" x14ac:dyDescent="0.25"/>
    <row r="130" s="8" customFormat="1" ht="12.75" customHeight="1" x14ac:dyDescent="0.25"/>
    <row r="131" s="8" customFormat="1" ht="12.75" customHeight="1" x14ac:dyDescent="0.25"/>
    <row r="132" s="8" customFormat="1" ht="12.75" customHeight="1" x14ac:dyDescent="0.25"/>
    <row r="133" s="8" customFormat="1" ht="12.75" customHeight="1" x14ac:dyDescent="0.25"/>
    <row r="134" s="8" customFormat="1" ht="12.75" customHeight="1" x14ac:dyDescent="0.25"/>
    <row r="135" s="8" customFormat="1" ht="12.75" customHeight="1" x14ac:dyDescent="0.25"/>
    <row r="136" s="8" customFormat="1" ht="12.75" customHeight="1" x14ac:dyDescent="0.25"/>
    <row r="137" s="8" customFormat="1" ht="12.75" customHeight="1" x14ac:dyDescent="0.25"/>
    <row r="138" s="8" customFormat="1" ht="12.75" customHeight="1" x14ac:dyDescent="0.25"/>
    <row r="139" s="8" customFormat="1" ht="12.75" customHeight="1" x14ac:dyDescent="0.25"/>
    <row r="140" s="8" customFormat="1" ht="12.75" customHeight="1" x14ac:dyDescent="0.25"/>
    <row r="141" s="8" customFormat="1" ht="12.75" customHeight="1" x14ac:dyDescent="0.25"/>
    <row r="142" s="8" customFormat="1" ht="12.75" customHeight="1" x14ac:dyDescent="0.25"/>
    <row r="143" s="8" customFormat="1" ht="12.75" customHeight="1" x14ac:dyDescent="0.25"/>
    <row r="144" s="8" customFormat="1" ht="12.75" customHeight="1" x14ac:dyDescent="0.25"/>
    <row r="145" s="8" customFormat="1" ht="12.75" customHeight="1" x14ac:dyDescent="0.25"/>
    <row r="146" s="8" customFormat="1" ht="12.75" customHeight="1" x14ac:dyDescent="0.25"/>
    <row r="147" s="8" customFormat="1" ht="12.75" customHeight="1" x14ac:dyDescent="0.25"/>
    <row r="148" s="8" customFormat="1" ht="12.75" customHeight="1" x14ac:dyDescent="0.25"/>
    <row r="149" s="8" customFormat="1" ht="12.75" customHeight="1" x14ac:dyDescent="0.25"/>
    <row r="150" s="8" customFormat="1" ht="12.75" customHeight="1" x14ac:dyDescent="0.25"/>
    <row r="151" s="8" customFormat="1" ht="12.75" customHeight="1" x14ac:dyDescent="0.25"/>
    <row r="152" s="8" customFormat="1" ht="12.75" customHeight="1" x14ac:dyDescent="0.25"/>
    <row r="153" s="18" customFormat="1" ht="12.75" customHeight="1" x14ac:dyDescent="0.25"/>
    <row r="154" s="18" customFormat="1" ht="12.75" customHeight="1" x14ac:dyDescent="0.25"/>
    <row r="155" s="8" customFormat="1" ht="12.75" customHeight="1" x14ac:dyDescent="0.25"/>
    <row r="156" s="8" customFormat="1" ht="12.75" customHeight="1" x14ac:dyDescent="0.25"/>
    <row r="157" s="8" customFormat="1" ht="12.75" customHeight="1" x14ac:dyDescent="0.25"/>
    <row r="158" s="8" customFormat="1" ht="12.75" customHeight="1" x14ac:dyDescent="0.25"/>
    <row r="159" s="8" customFormat="1" ht="12.75" customHeight="1" x14ac:dyDescent="0.25"/>
    <row r="160" s="8" customFormat="1" ht="12.75" customHeight="1" x14ac:dyDescent="0.25"/>
    <row r="161" s="8" customFormat="1" ht="12.75" customHeight="1" x14ac:dyDescent="0.25"/>
    <row r="162" s="8" customFormat="1" ht="12.75" customHeight="1" x14ac:dyDescent="0.25"/>
    <row r="163" s="8" customFormat="1" ht="12.75" customHeight="1" x14ac:dyDescent="0.25"/>
    <row r="164" s="8" customFormat="1" ht="12.75" customHeight="1" x14ac:dyDescent="0.25"/>
    <row r="165" s="8" customFormat="1" ht="12.75" customHeight="1" x14ac:dyDescent="0.25"/>
    <row r="166" s="8" customFormat="1" ht="12.75" customHeight="1" x14ac:dyDescent="0.25"/>
    <row r="167" s="8" customFormat="1" ht="12.75" customHeight="1" x14ac:dyDescent="0.25"/>
    <row r="168" s="8" customFormat="1" ht="12.75" customHeight="1" x14ac:dyDescent="0.25"/>
    <row r="169" s="8" customFormat="1" ht="12.75" customHeight="1" x14ac:dyDescent="0.25"/>
    <row r="170" s="8" customFormat="1" ht="12.75" customHeight="1" x14ac:dyDescent="0.25"/>
    <row r="171" s="8" customFormat="1" ht="12.75" customHeight="1" x14ac:dyDescent="0.25"/>
    <row r="172" s="8" customFormat="1" ht="12.75" customHeight="1" x14ac:dyDescent="0.25"/>
    <row r="173" s="8" customFormat="1" ht="12.75" customHeight="1" x14ac:dyDescent="0.25"/>
    <row r="174" s="8" customFormat="1" ht="12.75" customHeight="1" x14ac:dyDescent="0.25"/>
    <row r="175" s="8" customFormat="1" ht="12.75" customHeight="1" x14ac:dyDescent="0.25"/>
    <row r="176" s="8" customFormat="1" ht="12.75" customHeight="1" x14ac:dyDescent="0.25"/>
    <row r="177" s="8" customFormat="1" ht="12.75" customHeight="1" x14ac:dyDescent="0.25"/>
    <row r="178" s="8" customFormat="1" ht="12.75" customHeight="1" x14ac:dyDescent="0.25"/>
    <row r="179" s="8" customFormat="1" ht="12.75" customHeight="1" x14ac:dyDescent="0.25"/>
    <row r="180" s="8" customFormat="1" ht="12.75" customHeight="1" x14ac:dyDescent="0.25"/>
    <row r="181" s="8" customFormat="1" ht="12.75" customHeight="1" x14ac:dyDescent="0.25"/>
    <row r="182" s="8" customFormat="1" ht="12.75" customHeight="1" x14ac:dyDescent="0.25"/>
    <row r="183" s="8" customFormat="1" ht="12.75" customHeight="1" x14ac:dyDescent="0.25"/>
    <row r="184" s="8" customFormat="1" ht="12.75" customHeight="1" x14ac:dyDescent="0.25"/>
    <row r="185" s="8" customFormat="1" ht="12.75" customHeight="1" x14ac:dyDescent="0.25"/>
    <row r="186" s="8" customFormat="1" ht="12.75" customHeight="1" x14ac:dyDescent="0.25"/>
    <row r="187" s="8" customFormat="1" ht="12.75" customHeight="1" x14ac:dyDescent="0.25"/>
    <row r="188" s="8" customFormat="1" ht="12.75" customHeight="1" x14ac:dyDescent="0.25"/>
    <row r="189" s="8" customFormat="1" ht="12.75" customHeight="1" x14ac:dyDescent="0.25"/>
    <row r="190" s="8" customFormat="1" ht="12.75" customHeight="1" x14ac:dyDescent="0.25"/>
    <row r="191" s="8" customFormat="1" ht="12.75" customHeight="1" x14ac:dyDescent="0.25"/>
    <row r="192" s="8" customFormat="1" ht="12.75" customHeight="1" x14ac:dyDescent="0.25"/>
    <row r="193" s="8" customFormat="1" ht="12.75" customHeight="1" x14ac:dyDescent="0.25"/>
    <row r="194" s="8" customFormat="1" ht="12.75" customHeight="1" x14ac:dyDescent="0.25"/>
    <row r="195" s="8" customFormat="1" ht="12.75" customHeight="1" x14ac:dyDescent="0.25"/>
    <row r="196" s="8" customFormat="1" ht="12.75" customHeight="1" x14ac:dyDescent="0.25"/>
    <row r="197" s="8" customFormat="1" ht="12.75" customHeight="1" x14ac:dyDescent="0.25"/>
    <row r="198" s="8" customFormat="1" ht="12.75" customHeight="1" x14ac:dyDescent="0.25"/>
    <row r="199" s="8" customFormat="1" ht="12.75" customHeight="1" x14ac:dyDescent="0.25"/>
    <row r="200" s="8" customFormat="1" ht="12.75" customHeight="1" x14ac:dyDescent="0.25"/>
    <row r="201" s="8" customFormat="1" ht="12.75" customHeight="1" x14ac:dyDescent="0.25"/>
    <row r="202" s="8" customFormat="1" ht="12.75" customHeight="1" x14ac:dyDescent="0.25"/>
    <row r="203" s="8" customFormat="1" ht="12.75" customHeight="1" x14ac:dyDescent="0.25"/>
    <row r="204" s="8" customFormat="1" ht="12.75" customHeight="1" x14ac:dyDescent="0.25"/>
    <row r="205" s="8" customFormat="1" ht="12.75" customHeight="1" x14ac:dyDescent="0.25"/>
    <row r="206" s="8" customFormat="1" ht="12.75" customHeight="1" x14ac:dyDescent="0.25"/>
    <row r="207" s="8" customFormat="1" ht="12.75" customHeight="1" x14ac:dyDescent="0.25"/>
    <row r="208" s="8" customFormat="1" ht="12.75" customHeight="1" x14ac:dyDescent="0.25"/>
    <row r="209" s="8" customFormat="1" ht="12.75" customHeight="1" x14ac:dyDescent="0.25"/>
    <row r="210" s="8" customFormat="1" ht="12.75" customHeight="1" x14ac:dyDescent="0.25"/>
    <row r="211" s="8" customFormat="1" ht="12.75" customHeight="1" x14ac:dyDescent="0.25"/>
    <row r="212" s="8" customFormat="1" ht="12.75" customHeight="1" x14ac:dyDescent="0.25"/>
    <row r="213" s="8" customFormat="1" ht="12.75" customHeight="1" x14ac:dyDescent="0.25"/>
    <row r="214" s="8" customFormat="1" ht="12.75" customHeight="1" x14ac:dyDescent="0.25"/>
    <row r="215" s="8" customFormat="1" ht="12.75" customHeight="1" x14ac:dyDescent="0.25"/>
    <row r="216" s="8" customFormat="1" ht="12.75" customHeight="1" x14ac:dyDescent="0.25"/>
    <row r="217" s="8" customFormat="1" ht="12.75" customHeight="1" x14ac:dyDescent="0.25"/>
    <row r="218" s="8" customFormat="1" ht="12.75" customHeight="1" x14ac:dyDescent="0.25"/>
    <row r="219" s="8" customFormat="1" ht="12.75" customHeight="1" x14ac:dyDescent="0.25"/>
    <row r="220" s="8" customFormat="1" ht="12.75" customHeight="1" x14ac:dyDescent="0.25"/>
    <row r="221" s="8" customFormat="1" ht="12.75" customHeight="1" x14ac:dyDescent="0.25"/>
    <row r="222" s="8" customFormat="1" ht="12.75" customHeight="1" x14ac:dyDescent="0.25"/>
    <row r="223" s="8" customFormat="1" ht="12.75" customHeight="1" x14ac:dyDescent="0.25"/>
    <row r="224" s="8" customFormat="1" ht="12.75" customHeight="1" x14ac:dyDescent="0.25"/>
    <row r="225" s="8" customFormat="1" ht="12.75" customHeight="1" x14ac:dyDescent="0.25"/>
    <row r="226" s="8" customFormat="1" ht="12.75" customHeight="1" x14ac:dyDescent="0.25"/>
    <row r="227" s="8" customFormat="1" ht="12.75" customHeight="1" x14ac:dyDescent="0.25"/>
    <row r="228" s="8" customFormat="1" ht="12.75" customHeight="1" x14ac:dyDescent="0.25"/>
    <row r="229" s="8" customFormat="1" ht="12.75" customHeight="1" x14ac:dyDescent="0.25"/>
    <row r="230" s="8" customFormat="1" ht="12.75" customHeight="1" x14ac:dyDescent="0.25"/>
    <row r="231" s="8" customFormat="1" ht="12.75" customHeight="1" x14ac:dyDescent="0.25"/>
    <row r="232" s="8" customFormat="1" ht="12.75" customHeight="1" x14ac:dyDescent="0.25"/>
    <row r="233" s="8" customFormat="1" ht="12.75" customHeight="1" x14ac:dyDescent="0.25"/>
    <row r="234" s="8" customFormat="1" ht="12.75" customHeight="1" x14ac:dyDescent="0.25"/>
    <row r="235" s="8" customFormat="1" ht="12.75" customHeight="1" x14ac:dyDescent="0.25"/>
    <row r="236" s="8" customFormat="1" ht="12.75" customHeight="1" x14ac:dyDescent="0.25"/>
    <row r="237" s="8" customFormat="1" ht="12.75" customHeight="1" x14ac:dyDescent="0.25"/>
    <row r="238" s="8" customFormat="1" ht="12.75" customHeight="1" x14ac:dyDescent="0.25"/>
    <row r="239" s="8" customFormat="1" ht="12.75" customHeight="1" x14ac:dyDescent="0.25"/>
    <row r="240" s="8" customFormat="1" ht="12.75" customHeight="1" x14ac:dyDescent="0.25"/>
    <row r="241" s="8" customFormat="1" ht="12.75" customHeight="1" x14ac:dyDescent="0.25"/>
    <row r="242" s="8" customFormat="1" ht="12.75" customHeight="1" x14ac:dyDescent="0.25"/>
    <row r="243" s="8" customFormat="1" ht="12.75" customHeight="1" x14ac:dyDescent="0.25"/>
    <row r="244" s="8" customFormat="1" ht="12.75" customHeight="1" x14ac:dyDescent="0.25"/>
    <row r="245" s="8" customFormat="1" ht="12.75" customHeight="1" x14ac:dyDescent="0.25"/>
    <row r="246" s="8" customFormat="1" ht="12.75" customHeight="1" x14ac:dyDescent="0.25"/>
    <row r="247" s="8" customFormat="1" ht="12.75" customHeight="1" x14ac:dyDescent="0.25"/>
    <row r="248" s="8" customFormat="1" ht="12.75" customHeight="1" x14ac:dyDescent="0.25"/>
    <row r="249" s="8" customFormat="1" ht="12.75" customHeight="1" x14ac:dyDescent="0.25"/>
    <row r="250" s="8" customFormat="1" ht="12.75" customHeight="1" x14ac:dyDescent="0.25"/>
    <row r="251" s="8" customFormat="1" ht="12.75" customHeight="1" x14ac:dyDescent="0.25"/>
    <row r="252" s="8" customFormat="1" ht="12.75" customHeight="1" x14ac:dyDescent="0.25"/>
    <row r="253" s="8" customFormat="1" ht="12.75" customHeight="1" x14ac:dyDescent="0.25"/>
    <row r="254" s="8" customFormat="1" ht="12.75" customHeight="1" x14ac:dyDescent="0.25"/>
    <row r="255" s="8" customFormat="1" ht="12.75" customHeight="1" x14ac:dyDescent="0.25"/>
    <row r="256" s="8" customFormat="1" ht="12.75" customHeight="1" x14ac:dyDescent="0.25"/>
    <row r="257" s="8" customFormat="1" ht="12.75" customHeight="1" x14ac:dyDescent="0.25"/>
    <row r="258" s="8" customFormat="1" ht="12.75" customHeight="1" x14ac:dyDescent="0.25"/>
    <row r="259" s="8" customFormat="1" ht="12.75" customHeight="1" x14ac:dyDescent="0.25"/>
    <row r="260" s="8" customFormat="1" ht="12.75" customHeight="1" x14ac:dyDescent="0.25"/>
    <row r="261" s="8" customFormat="1" ht="12.75" customHeight="1" x14ac:dyDescent="0.25"/>
    <row r="262" s="8" customFormat="1" ht="12.75" customHeight="1" x14ac:dyDescent="0.25"/>
    <row r="263" s="8" customFormat="1" ht="12.75" customHeight="1" x14ac:dyDescent="0.25"/>
    <row r="264" s="8" customFormat="1" ht="12.75" customHeight="1" x14ac:dyDescent="0.25"/>
    <row r="265" s="8" customFormat="1" ht="12.75" customHeight="1" x14ac:dyDescent="0.25"/>
    <row r="266" s="8" customFormat="1" ht="12.75" customHeight="1" x14ac:dyDescent="0.25"/>
    <row r="267" s="8" customFormat="1" ht="12.75" customHeight="1" x14ac:dyDescent="0.25"/>
    <row r="268" s="8" customFormat="1" ht="12.75" customHeight="1" x14ac:dyDescent="0.25"/>
    <row r="269" s="8" customFormat="1" ht="12.75" customHeight="1" x14ac:dyDescent="0.25"/>
    <row r="270" s="8" customFormat="1" ht="12.75" customHeight="1" x14ac:dyDescent="0.25"/>
    <row r="271" s="8" customFormat="1" ht="12.75" customHeight="1" x14ac:dyDescent="0.25"/>
    <row r="272" s="8" customFormat="1" ht="12.75" customHeight="1" x14ac:dyDescent="0.25"/>
    <row r="273" s="8" customFormat="1" ht="12.75" customHeight="1" x14ac:dyDescent="0.25"/>
    <row r="274" s="8" customFormat="1" ht="12.75" customHeight="1" x14ac:dyDescent="0.25"/>
    <row r="275" s="8" customFormat="1" ht="12.75" customHeight="1" x14ac:dyDescent="0.25"/>
    <row r="276" s="8" customFormat="1" ht="12.75" customHeight="1" x14ac:dyDescent="0.25"/>
    <row r="277" s="8" customFormat="1" ht="12.75" customHeight="1" x14ac:dyDescent="0.25"/>
    <row r="278" s="8" customFormat="1" ht="12.75" customHeight="1" x14ac:dyDescent="0.25"/>
    <row r="279" s="8" customFormat="1" ht="12.75" customHeight="1" x14ac:dyDescent="0.25"/>
    <row r="280" s="8" customFormat="1" ht="12.75" customHeight="1" x14ac:dyDescent="0.25"/>
    <row r="281" s="8" customFormat="1" ht="12.75" customHeight="1" x14ac:dyDescent="0.25"/>
    <row r="282" s="8" customFormat="1" ht="12.75" customHeight="1" x14ac:dyDescent="0.25"/>
    <row r="283" s="8" customFormat="1" ht="12.75" customHeight="1" x14ac:dyDescent="0.25"/>
    <row r="284" s="8" customFormat="1" ht="12.75" customHeight="1" x14ac:dyDescent="0.25"/>
    <row r="285" s="8" customFormat="1" ht="12.75" customHeight="1" x14ac:dyDescent="0.25"/>
    <row r="286" s="8" customFormat="1" ht="12.75" customHeight="1" x14ac:dyDescent="0.25"/>
    <row r="287" s="8" customFormat="1" ht="12.75" customHeight="1" x14ac:dyDescent="0.25"/>
    <row r="288" s="8" customFormat="1" ht="12.75" customHeight="1" x14ac:dyDescent="0.25"/>
    <row r="289" s="8" customFormat="1" ht="12.75" customHeight="1" x14ac:dyDescent="0.25"/>
    <row r="290" s="8" customFormat="1" ht="12.75" customHeight="1" x14ac:dyDescent="0.25"/>
    <row r="291" s="8" customFormat="1" ht="12.75" customHeight="1" x14ac:dyDescent="0.25"/>
    <row r="292" s="8" customFormat="1" ht="12.75" customHeight="1" x14ac:dyDescent="0.25"/>
    <row r="293" s="8" customFormat="1" ht="12.75" customHeight="1" x14ac:dyDescent="0.25"/>
    <row r="294" s="8" customFormat="1" ht="12.75" customHeight="1" x14ac:dyDescent="0.25"/>
    <row r="295" s="8" customFormat="1" ht="12.75" customHeight="1" x14ac:dyDescent="0.25"/>
    <row r="296" s="8" customFormat="1" ht="12.75" customHeight="1" x14ac:dyDescent="0.25"/>
    <row r="297" s="8" customFormat="1" ht="12.75" customHeight="1" x14ac:dyDescent="0.25"/>
    <row r="298" s="8" customFormat="1" ht="12.75" customHeight="1" x14ac:dyDescent="0.25"/>
    <row r="299" s="8" customFormat="1" ht="12.75" customHeight="1" x14ac:dyDescent="0.25"/>
    <row r="300" s="8" customFormat="1" ht="12.75" customHeight="1" x14ac:dyDescent="0.25"/>
    <row r="301" s="8" customFormat="1" ht="12.75" customHeight="1" x14ac:dyDescent="0.25"/>
    <row r="302" s="8" customFormat="1" ht="12.75" customHeight="1" x14ac:dyDescent="0.25"/>
    <row r="303" s="8" customFormat="1" ht="12.75" customHeight="1" x14ac:dyDescent="0.25"/>
    <row r="304" s="8" customFormat="1" ht="12.75" customHeight="1" x14ac:dyDescent="0.25"/>
    <row r="305" s="8" customFormat="1" ht="12.75" customHeight="1" x14ac:dyDescent="0.25"/>
    <row r="306" s="8" customFormat="1" ht="12.75" customHeight="1" x14ac:dyDescent="0.25"/>
    <row r="307" s="8" customFormat="1" ht="12.75" customHeight="1" x14ac:dyDescent="0.25"/>
    <row r="308" s="8" customFormat="1" ht="12.75" customHeight="1" x14ac:dyDescent="0.25"/>
    <row r="309" s="8" customFormat="1" ht="12.75" customHeight="1" x14ac:dyDescent="0.25"/>
    <row r="310" s="8" customFormat="1" ht="12.75" customHeight="1" x14ac:dyDescent="0.25"/>
    <row r="311" s="8" customFormat="1" ht="12.75" customHeight="1" x14ac:dyDescent="0.25"/>
    <row r="312" s="8" customFormat="1" ht="12.75" customHeight="1" x14ac:dyDescent="0.25"/>
    <row r="313" s="8" customFormat="1" ht="12.75" customHeight="1" x14ac:dyDescent="0.25"/>
    <row r="314" s="8" customFormat="1" ht="12.75" customHeight="1" x14ac:dyDescent="0.25"/>
    <row r="315" s="8" customFormat="1" ht="12.75" customHeight="1" x14ac:dyDescent="0.25"/>
    <row r="316" s="8" customFormat="1" ht="12.75" customHeight="1" x14ac:dyDescent="0.25"/>
    <row r="317" s="8" customFormat="1" ht="12.75" customHeight="1" x14ac:dyDescent="0.25"/>
    <row r="318" s="8" customFormat="1" ht="12.75" customHeight="1" x14ac:dyDescent="0.25"/>
    <row r="319" s="8" customFormat="1" ht="12.75" customHeight="1" x14ac:dyDescent="0.25"/>
    <row r="320" s="8" customFormat="1" ht="12.75" customHeight="1" x14ac:dyDescent="0.25"/>
    <row r="321" s="8" customFormat="1" ht="12.75" customHeight="1" x14ac:dyDescent="0.25"/>
    <row r="322" s="8" customFormat="1" ht="12.75" customHeight="1" x14ac:dyDescent="0.25"/>
    <row r="323" s="8" customFormat="1" ht="12.75" customHeight="1" x14ac:dyDescent="0.25"/>
    <row r="324" s="8" customFormat="1" ht="12.75" customHeight="1" x14ac:dyDescent="0.25"/>
    <row r="325" s="8" customFormat="1" ht="12.75" customHeight="1" x14ac:dyDescent="0.25"/>
    <row r="326" s="8" customFormat="1" ht="12.75" customHeight="1" x14ac:dyDescent="0.25"/>
    <row r="327" s="8" customFormat="1" ht="12.75" customHeight="1" x14ac:dyDescent="0.25"/>
    <row r="328" s="8" customFormat="1" ht="12.75" customHeight="1" x14ac:dyDescent="0.25"/>
    <row r="329" s="8" customFormat="1" ht="12.75" customHeight="1" x14ac:dyDescent="0.25"/>
    <row r="330" s="8" customFormat="1" ht="12.75" customHeight="1" x14ac:dyDescent="0.25"/>
    <row r="331" s="8" customFormat="1" ht="12.75" customHeight="1" x14ac:dyDescent="0.25"/>
    <row r="332" s="8" customFormat="1" ht="12.75" customHeight="1" x14ac:dyDescent="0.25"/>
    <row r="333" s="8" customFormat="1" ht="12.75" customHeight="1" x14ac:dyDescent="0.25"/>
    <row r="334" s="8" customFormat="1" ht="12.75" customHeight="1" x14ac:dyDescent="0.25"/>
    <row r="335" s="8" customFormat="1" ht="12.75" customHeight="1" x14ac:dyDescent="0.25"/>
    <row r="336" s="8" customFormat="1" ht="12.75" customHeight="1" x14ac:dyDescent="0.25"/>
    <row r="337" s="8" customFormat="1" ht="12.75" customHeight="1" x14ac:dyDescent="0.25"/>
    <row r="338" s="8" customFormat="1" ht="12.75" customHeight="1" x14ac:dyDescent="0.25"/>
    <row r="339" s="8" customFormat="1" ht="12.75" customHeight="1" x14ac:dyDescent="0.25"/>
    <row r="340" s="8" customFormat="1" ht="12.75" customHeight="1" x14ac:dyDescent="0.25"/>
    <row r="341" s="8" customFormat="1" ht="12.75" customHeight="1" x14ac:dyDescent="0.25"/>
    <row r="342" s="8" customFormat="1" ht="12.75" customHeight="1" x14ac:dyDescent="0.25"/>
    <row r="343" s="8" customFormat="1" ht="12.75" customHeight="1" x14ac:dyDescent="0.25"/>
    <row r="344" s="8" customFormat="1" ht="12.75" customHeight="1" x14ac:dyDescent="0.25"/>
    <row r="345" s="8" customFormat="1" ht="12.75" customHeight="1" x14ac:dyDescent="0.25"/>
    <row r="346" s="8" customFormat="1" ht="12.75" customHeight="1" x14ac:dyDescent="0.25"/>
    <row r="347" s="8" customFormat="1" ht="12.75" customHeight="1" x14ac:dyDescent="0.25"/>
    <row r="348" s="8" customFormat="1" ht="12.75" customHeight="1" x14ac:dyDescent="0.25"/>
    <row r="349" s="8" customFormat="1" ht="12.75" customHeight="1" x14ac:dyDescent="0.25"/>
    <row r="350" s="8" customFormat="1" ht="12.75" customHeight="1" x14ac:dyDescent="0.25"/>
    <row r="351" s="8" customFormat="1" ht="12.75" customHeight="1" x14ac:dyDescent="0.25"/>
    <row r="352" s="8" customFormat="1" ht="12.75" customHeight="1" x14ac:dyDescent="0.25"/>
    <row r="353" s="8" customFormat="1" ht="12.75" customHeight="1" x14ac:dyDescent="0.25"/>
    <row r="354" s="8" customFormat="1" ht="12.75" customHeight="1" x14ac:dyDescent="0.25"/>
    <row r="355" s="8" customFormat="1" ht="12.75" customHeight="1" x14ac:dyDescent="0.25"/>
    <row r="356" s="8" customFormat="1" ht="12.75" customHeight="1" x14ac:dyDescent="0.25"/>
    <row r="357" s="8" customFormat="1" ht="12.75" customHeight="1" x14ac:dyDescent="0.25"/>
    <row r="358" s="8" customFormat="1" ht="12.75" customHeight="1" x14ac:dyDescent="0.25"/>
    <row r="359" s="8" customFormat="1" ht="12.75" customHeight="1" x14ac:dyDescent="0.25"/>
    <row r="360" s="8" customFormat="1" ht="12.75" customHeight="1" x14ac:dyDescent="0.25"/>
    <row r="361" s="8" customFormat="1" ht="12.75" customHeight="1" x14ac:dyDescent="0.25"/>
    <row r="362" s="8" customFormat="1" ht="12.75" customHeight="1" x14ac:dyDescent="0.25"/>
    <row r="363" s="8" customFormat="1" ht="12.75" customHeight="1" x14ac:dyDescent="0.25"/>
    <row r="364" s="8" customFormat="1" ht="12.75" customHeight="1" x14ac:dyDescent="0.25"/>
    <row r="365" s="8" customFormat="1" ht="12.75" customHeight="1" x14ac:dyDescent="0.25"/>
    <row r="366" s="8" customFormat="1" ht="12.75" customHeight="1" x14ac:dyDescent="0.25"/>
    <row r="367" s="8" customFormat="1" ht="12.75" customHeight="1" x14ac:dyDescent="0.25"/>
    <row r="368" s="8" customFormat="1" ht="12.75" customHeight="1" x14ac:dyDescent="0.25"/>
    <row r="369" s="8" customFormat="1" ht="12.75" customHeight="1" x14ac:dyDescent="0.25"/>
    <row r="370" s="8" customFormat="1" ht="12.75" customHeight="1" x14ac:dyDescent="0.25"/>
    <row r="371" s="8" customFormat="1" ht="12.75" customHeight="1" x14ac:dyDescent="0.25"/>
    <row r="372" s="8" customFormat="1" ht="12.75" customHeight="1" x14ac:dyDescent="0.25"/>
    <row r="373" s="8" customFormat="1" ht="12.75" customHeight="1" x14ac:dyDescent="0.25"/>
    <row r="374" s="8" customFormat="1" ht="12.75" customHeight="1" x14ac:dyDescent="0.25"/>
    <row r="375" s="8" customFormat="1" ht="12.75" customHeight="1" x14ac:dyDescent="0.25"/>
    <row r="376" s="8" customFormat="1" ht="12.75" customHeight="1" x14ac:dyDescent="0.25"/>
    <row r="377" s="8" customFormat="1" ht="12.75" customHeight="1" x14ac:dyDescent="0.25"/>
    <row r="378" s="8" customFormat="1" ht="12.75" customHeight="1" x14ac:dyDescent="0.25"/>
    <row r="379" s="8" customFormat="1" ht="12.75" customHeight="1" x14ac:dyDescent="0.25"/>
    <row r="380" s="8" customFormat="1" ht="12.75" customHeight="1" x14ac:dyDescent="0.25"/>
    <row r="381" s="8" customFormat="1" ht="12.75" customHeight="1" x14ac:dyDescent="0.25"/>
    <row r="382" s="8" customFormat="1" ht="12.75" customHeight="1" x14ac:dyDescent="0.25"/>
    <row r="383" s="8" customFormat="1" ht="12.75" customHeight="1" x14ac:dyDescent="0.25"/>
    <row r="384" s="8" customFormat="1" ht="12.75" customHeight="1" x14ac:dyDescent="0.25"/>
    <row r="385" s="8" customFormat="1" ht="12.75" customHeight="1" x14ac:dyDescent="0.25"/>
    <row r="386" s="8" customFormat="1" ht="12.75" customHeight="1" x14ac:dyDescent="0.25"/>
    <row r="387" s="8" customFormat="1" ht="12.75" customHeight="1" x14ac:dyDescent="0.25"/>
    <row r="388" s="8" customFormat="1" ht="12.75" customHeight="1" x14ac:dyDescent="0.25"/>
    <row r="389" s="8" customFormat="1" ht="12.75" customHeight="1" x14ac:dyDescent="0.25"/>
    <row r="390" s="8" customFormat="1" ht="12.75" customHeight="1" x14ac:dyDescent="0.25"/>
    <row r="391" s="8" customFormat="1" ht="12.75" customHeight="1" x14ac:dyDescent="0.25"/>
    <row r="392" s="8" customFormat="1" ht="12.75" customHeight="1" x14ac:dyDescent="0.25"/>
    <row r="393" s="8" customFormat="1" ht="12.75" customHeight="1" x14ac:dyDescent="0.25"/>
    <row r="394" s="8" customFormat="1" ht="12.75" customHeight="1" x14ac:dyDescent="0.25"/>
    <row r="395" s="8" customFormat="1" ht="12.75" customHeight="1" x14ac:dyDescent="0.25"/>
    <row r="396" s="8" customFormat="1" ht="12.75" customHeight="1" x14ac:dyDescent="0.25"/>
    <row r="397" s="8" customFormat="1" ht="12.75" customHeight="1" x14ac:dyDescent="0.25"/>
    <row r="398" s="8" customFormat="1" ht="12.75" customHeight="1" x14ac:dyDescent="0.25"/>
    <row r="399" s="8" customFormat="1" ht="12.75" customHeight="1" x14ac:dyDescent="0.25"/>
    <row r="400" s="8" customFormat="1" ht="12.75" customHeight="1" x14ac:dyDescent="0.25"/>
    <row r="401" s="8" customFormat="1" ht="12.75" customHeight="1" x14ac:dyDescent="0.25"/>
    <row r="402" s="8" customFormat="1" ht="12.75" customHeight="1" x14ac:dyDescent="0.25"/>
    <row r="403" s="8" customFormat="1" ht="12.75" customHeight="1" x14ac:dyDescent="0.25"/>
    <row r="404" s="8" customFormat="1" ht="12.75" customHeight="1" x14ac:dyDescent="0.25"/>
    <row r="405" s="8" customFormat="1" ht="12.75" customHeight="1" x14ac:dyDescent="0.25"/>
    <row r="406" s="8" customFormat="1" ht="12.75" customHeight="1" x14ac:dyDescent="0.25"/>
    <row r="407" s="8" customFormat="1" ht="12.75" customHeight="1" x14ac:dyDescent="0.25"/>
    <row r="408" s="8" customFormat="1" ht="12.75" customHeight="1" x14ac:dyDescent="0.25"/>
    <row r="409" s="8" customFormat="1" ht="12.75" customHeight="1" x14ac:dyDescent="0.25"/>
    <row r="410" s="8" customFormat="1" ht="12.75" customHeight="1" x14ac:dyDescent="0.25"/>
    <row r="411" s="8" customFormat="1" ht="12.75" customHeight="1" x14ac:dyDescent="0.25"/>
    <row r="412" s="8" customFormat="1" ht="12.75" customHeight="1" x14ac:dyDescent="0.25"/>
    <row r="413" s="8" customFormat="1" ht="12.75" customHeight="1" x14ac:dyDescent="0.25"/>
    <row r="414" s="8" customFormat="1" ht="12.75" customHeight="1" x14ac:dyDescent="0.25"/>
    <row r="415" s="8" customFormat="1" ht="12.75" customHeight="1" x14ac:dyDescent="0.25"/>
    <row r="416" s="8" customFormat="1" ht="12.75" customHeight="1" x14ac:dyDescent="0.25"/>
    <row r="417" s="8" customFormat="1" ht="12.75" customHeight="1" x14ac:dyDescent="0.25"/>
    <row r="418" s="8" customFormat="1" ht="12.75" customHeight="1" x14ac:dyDescent="0.25"/>
    <row r="419" s="8" customFormat="1" ht="12.75" customHeight="1" x14ac:dyDescent="0.25"/>
    <row r="420" s="8" customFormat="1" ht="12.75" customHeight="1" x14ac:dyDescent="0.25"/>
    <row r="421" s="8" customFormat="1" ht="12.75" customHeight="1" x14ac:dyDescent="0.25"/>
    <row r="422" s="8" customFormat="1" ht="12.75" customHeight="1" x14ac:dyDescent="0.25"/>
    <row r="423" s="8" customFormat="1" ht="12.75" customHeight="1" x14ac:dyDescent="0.25"/>
    <row r="424" s="8" customFormat="1" ht="12.75" customHeight="1" x14ac:dyDescent="0.25"/>
    <row r="425" s="8" customFormat="1" ht="12.75" customHeight="1" x14ac:dyDescent="0.25"/>
    <row r="426" s="8" customFormat="1" ht="12.75" customHeight="1" x14ac:dyDescent="0.25"/>
    <row r="427" s="8" customFormat="1" ht="12.75" customHeight="1" x14ac:dyDescent="0.25"/>
    <row r="428" s="8" customFormat="1" ht="12.75" customHeight="1" x14ac:dyDescent="0.25"/>
    <row r="429" s="8" customFormat="1" ht="12.75" customHeight="1" x14ac:dyDescent="0.25"/>
    <row r="430" s="8" customFormat="1" ht="12.75" customHeight="1" x14ac:dyDescent="0.25"/>
    <row r="431" s="8" customFormat="1" ht="12.75" customHeight="1" x14ac:dyDescent="0.25"/>
    <row r="432" s="8" customFormat="1" ht="12.75" customHeight="1" x14ac:dyDescent="0.25"/>
    <row r="433" s="8" customFormat="1" ht="12.75" customHeight="1" x14ac:dyDescent="0.25"/>
    <row r="434" s="8" customFormat="1" ht="12.75" customHeight="1" x14ac:dyDescent="0.25"/>
    <row r="435" s="8" customFormat="1" ht="12.75" customHeight="1" x14ac:dyDescent="0.25"/>
    <row r="436" s="8" customFormat="1" ht="12.75" customHeight="1" x14ac:dyDescent="0.25"/>
    <row r="437" s="8" customFormat="1" ht="12.75" customHeight="1" x14ac:dyDescent="0.25"/>
    <row r="438" s="8" customFormat="1" ht="12.75" customHeight="1" x14ac:dyDescent="0.25"/>
    <row r="439" s="8" customFormat="1" ht="12.75" customHeight="1" x14ac:dyDescent="0.25"/>
    <row r="440" s="8" customFormat="1" ht="12.75" customHeight="1" x14ac:dyDescent="0.25"/>
    <row r="441" s="8" customFormat="1" ht="12.75" customHeight="1" x14ac:dyDescent="0.25"/>
    <row r="442" s="8" customFormat="1" ht="12.75" customHeight="1" x14ac:dyDescent="0.25"/>
    <row r="443" s="8" customFormat="1" ht="12.75" customHeight="1" x14ac:dyDescent="0.25"/>
    <row r="444" s="8" customFormat="1" ht="12.75" customHeight="1" x14ac:dyDescent="0.25"/>
    <row r="445" s="8" customFormat="1" ht="12.75" customHeight="1" x14ac:dyDescent="0.25"/>
    <row r="446" s="8" customFormat="1" ht="12.75" customHeight="1" x14ac:dyDescent="0.25"/>
    <row r="447" s="8" customFormat="1" ht="12.75" customHeight="1" x14ac:dyDescent="0.25"/>
    <row r="448" s="8" customFormat="1" ht="12.75" customHeight="1" x14ac:dyDescent="0.25"/>
    <row r="449" s="8" customFormat="1" ht="12.75" customHeight="1" x14ac:dyDescent="0.25"/>
    <row r="450" s="8" customFormat="1" ht="12.75" customHeight="1" x14ac:dyDescent="0.25"/>
    <row r="451" s="8" customFormat="1" ht="12.75" customHeight="1" x14ac:dyDescent="0.25"/>
    <row r="452" s="8" customFormat="1" ht="12.75" customHeight="1" x14ac:dyDescent="0.25"/>
    <row r="453" s="8" customFormat="1" ht="12.75" customHeight="1" x14ac:dyDescent="0.25"/>
    <row r="454" s="8" customFormat="1" ht="12.75" customHeight="1" x14ac:dyDescent="0.25"/>
    <row r="455" s="8" customFormat="1" ht="12.75" customHeight="1" x14ac:dyDescent="0.25"/>
    <row r="456" s="8" customFormat="1" ht="12.75" customHeight="1" x14ac:dyDescent="0.25"/>
    <row r="457" s="8" customFormat="1" ht="12.75" customHeight="1" x14ac:dyDescent="0.25"/>
    <row r="458" s="8" customFormat="1" ht="12.75" customHeight="1" x14ac:dyDescent="0.25"/>
    <row r="459" s="8" customFormat="1" ht="12.75" customHeight="1" x14ac:dyDescent="0.25"/>
    <row r="460" s="8" customFormat="1" ht="12.75" customHeight="1" x14ac:dyDescent="0.25"/>
    <row r="461" s="8" customFormat="1" ht="12.75" customHeight="1" x14ac:dyDescent="0.25"/>
    <row r="462" s="8" customFormat="1" ht="12.75" customHeight="1" x14ac:dyDescent="0.25"/>
    <row r="463" s="8" customFormat="1" ht="12.75" customHeight="1" x14ac:dyDescent="0.25"/>
    <row r="464" s="8" customFormat="1" ht="12.75" customHeight="1" x14ac:dyDescent="0.25"/>
    <row r="465" s="8" customFormat="1" ht="12.75" customHeight="1" x14ac:dyDescent="0.25"/>
    <row r="466" s="8" customFormat="1" ht="12" customHeight="1" x14ac:dyDescent="0.25"/>
    <row r="467" s="8" customFormat="1" ht="12.75" customHeight="1" x14ac:dyDescent="0.25"/>
    <row r="468" s="8" customFormat="1" ht="12.75" customHeight="1" x14ac:dyDescent="0.25"/>
    <row r="469" s="8" customFormat="1" ht="12.75" customHeight="1" x14ac:dyDescent="0.25"/>
    <row r="470" s="8" customFormat="1" ht="12.75" customHeight="1" x14ac:dyDescent="0.25"/>
    <row r="471" s="8" customFormat="1" ht="12.75" customHeight="1" x14ac:dyDescent="0.25"/>
    <row r="472" s="8" customFormat="1" ht="12.75" customHeight="1" x14ac:dyDescent="0.25"/>
    <row r="473" s="8" customFormat="1" ht="12.75" customHeight="1" x14ac:dyDescent="0.25"/>
    <row r="474" s="8" customFormat="1" ht="12.75" customHeight="1" x14ac:dyDescent="0.25"/>
    <row r="475" s="8" customFormat="1" ht="12.75" customHeight="1" x14ac:dyDescent="0.25"/>
    <row r="476" s="8" customFormat="1" ht="12.75" customHeight="1" x14ac:dyDescent="0.25"/>
    <row r="477" s="8" customFormat="1" ht="12.75" customHeight="1" x14ac:dyDescent="0.25"/>
    <row r="478" s="8" customFormat="1" ht="12.75" customHeight="1" x14ac:dyDescent="0.25"/>
    <row r="479" s="8" customFormat="1" ht="12.75" customHeight="1" x14ac:dyDescent="0.25"/>
    <row r="480" s="8" customFormat="1" ht="12.75" customHeight="1" x14ac:dyDescent="0.25"/>
    <row r="481" s="8" customFormat="1" ht="12.75" customHeight="1" x14ac:dyDescent="0.25"/>
    <row r="482" s="8" customFormat="1" ht="12.75" customHeight="1" x14ac:dyDescent="0.25"/>
    <row r="483" s="8" customFormat="1" ht="12.75" customHeight="1" x14ac:dyDescent="0.25"/>
    <row r="484" s="8" customFormat="1" ht="12.75" customHeight="1" x14ac:dyDescent="0.25"/>
    <row r="485" s="8" customFormat="1" ht="12.75" customHeight="1" x14ac:dyDescent="0.25"/>
    <row r="486" s="8" customFormat="1" ht="12.75" customHeight="1" x14ac:dyDescent="0.25"/>
    <row r="487" s="8" customFormat="1" ht="12.75" customHeight="1" x14ac:dyDescent="0.25"/>
    <row r="488" s="8" customFormat="1" ht="12.75" customHeight="1" x14ac:dyDescent="0.25"/>
    <row r="489" s="8" customFormat="1" ht="12.75" customHeight="1" x14ac:dyDescent="0.25"/>
    <row r="490" s="8" customFormat="1" ht="12.75" customHeight="1" x14ac:dyDescent="0.25"/>
    <row r="491" s="8" customFormat="1" ht="12.75" customHeight="1" x14ac:dyDescent="0.25"/>
    <row r="492" s="8" customFormat="1" ht="12.75" customHeight="1" x14ac:dyDescent="0.25"/>
    <row r="493" s="8" customFormat="1" ht="12.75" customHeight="1" x14ac:dyDescent="0.25"/>
    <row r="494" s="8" customFormat="1" ht="12.75" customHeight="1" x14ac:dyDescent="0.25"/>
    <row r="495" s="8" customFormat="1" ht="12.75" customHeight="1" x14ac:dyDescent="0.25"/>
    <row r="496" s="8" customFormat="1" ht="12.75" customHeight="1" x14ac:dyDescent="0.25"/>
    <row r="497" s="8" customFormat="1" ht="12.75" customHeight="1" x14ac:dyDescent="0.25"/>
    <row r="498" s="8" customFormat="1" ht="12.75" customHeight="1" x14ac:dyDescent="0.25"/>
    <row r="499" s="8" customFormat="1" ht="12.75" customHeight="1" x14ac:dyDescent="0.25"/>
    <row r="500" s="8" customFormat="1" ht="12.75" customHeight="1" x14ac:dyDescent="0.25"/>
    <row r="501" s="8" customFormat="1" ht="12.75" customHeight="1" x14ac:dyDescent="0.25"/>
    <row r="502" s="8" customFormat="1" ht="12.75" customHeight="1" x14ac:dyDescent="0.25"/>
    <row r="503" s="8" customFormat="1" ht="12.75" customHeight="1" x14ac:dyDescent="0.25"/>
    <row r="504" s="8" customFormat="1" ht="15.75" customHeight="1" x14ac:dyDescent="0.25"/>
    <row r="505" s="8" customFormat="1" ht="17.25" customHeight="1" x14ac:dyDescent="0.25"/>
  </sheetData>
  <mergeCells count="16">
    <mergeCell ref="A26:I27"/>
    <mergeCell ref="J3:J4"/>
    <mergeCell ref="P3:P4"/>
    <mergeCell ref="Q3:Q4"/>
    <mergeCell ref="R3:R4"/>
    <mergeCell ref="S3:S4"/>
    <mergeCell ref="K3:K4"/>
    <mergeCell ref="L3:L4"/>
    <mergeCell ref="M3:M4"/>
    <mergeCell ref="N3:N4"/>
    <mergeCell ref="O3:O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>
    <tabColor theme="5" tint="0.39997558519241921"/>
  </sheetPr>
  <dimension ref="A1:K41"/>
  <sheetViews>
    <sheetView showGridLines="0" workbookViewId="0">
      <selection activeCell="C21" sqref="C21"/>
    </sheetView>
  </sheetViews>
  <sheetFormatPr defaultRowHeight="15" x14ac:dyDescent="0.25"/>
  <cols>
    <col min="1" max="1" width="16.42578125" style="121" bestFit="1" customWidth="1"/>
    <col min="2" max="2" width="20.42578125" style="121" bestFit="1" customWidth="1"/>
    <col min="3" max="5" width="16.85546875" style="121" customWidth="1"/>
    <col min="6" max="6" width="1" style="121" customWidth="1"/>
    <col min="7" max="7" width="16.42578125" style="121" bestFit="1" customWidth="1"/>
    <col min="8" max="8" width="20.42578125" style="121" bestFit="1" customWidth="1"/>
    <col min="9" max="11" width="16.85546875" style="121" customWidth="1"/>
    <col min="12" max="16384" width="9.140625" style="121"/>
  </cols>
  <sheetData>
    <row r="1" spans="1:11" ht="15.75" thickBot="1" x14ac:dyDescent="0.3">
      <c r="A1" s="324" t="s">
        <v>720</v>
      </c>
      <c r="B1" s="325"/>
      <c r="C1" s="325"/>
      <c r="D1" s="325"/>
      <c r="E1" s="326"/>
      <c r="G1" s="324" t="s">
        <v>721</v>
      </c>
      <c r="H1" s="325"/>
      <c r="I1" s="325"/>
      <c r="J1" s="325"/>
      <c r="K1" s="326"/>
    </row>
    <row r="2" spans="1:11" ht="3.75" customHeight="1" thickBot="1" x14ac:dyDescent="0.3">
      <c r="A2" s="156"/>
      <c r="B2" s="157"/>
      <c r="C2" s="157"/>
      <c r="D2" s="157"/>
      <c r="E2" s="158"/>
      <c r="G2" s="156"/>
      <c r="H2" s="157"/>
      <c r="I2" s="157"/>
      <c r="J2" s="157"/>
      <c r="K2" s="158"/>
    </row>
    <row r="3" spans="1:11" ht="15.75" thickBot="1" x14ac:dyDescent="0.3">
      <c r="A3" s="327" t="s">
        <v>717</v>
      </c>
      <c r="B3" s="328"/>
      <c r="C3" s="328"/>
      <c r="D3" s="328"/>
      <c r="E3" s="329"/>
      <c r="G3" s="327" t="s">
        <v>717</v>
      </c>
      <c r="H3" s="328"/>
      <c r="I3" s="328"/>
      <c r="J3" s="328"/>
      <c r="K3" s="329"/>
    </row>
    <row r="4" spans="1:11" ht="65.25" customHeight="1" thickBot="1" x14ac:dyDescent="0.3">
      <c r="A4" s="154" t="s">
        <v>712</v>
      </c>
      <c r="B4" s="140" t="s">
        <v>716</v>
      </c>
      <c r="C4" s="140" t="s">
        <v>713</v>
      </c>
      <c r="D4" s="140" t="s">
        <v>714</v>
      </c>
      <c r="E4" s="141" t="s">
        <v>715</v>
      </c>
      <c r="G4" s="154" t="s">
        <v>712</v>
      </c>
      <c r="H4" s="140" t="s">
        <v>716</v>
      </c>
      <c r="I4" s="140" t="s">
        <v>713</v>
      </c>
      <c r="J4" s="140" t="s">
        <v>714</v>
      </c>
      <c r="K4" s="141" t="s">
        <v>715</v>
      </c>
    </row>
    <row r="5" spans="1:11" x14ac:dyDescent="0.25">
      <c r="A5" s="142" t="s">
        <v>700</v>
      </c>
      <c r="B5" s="143" t="s">
        <v>196</v>
      </c>
      <c r="C5" s="144">
        <v>9</v>
      </c>
      <c r="D5" s="144">
        <v>6</v>
      </c>
      <c r="E5" s="145">
        <v>-3</v>
      </c>
      <c r="G5" s="142" t="s">
        <v>700</v>
      </c>
      <c r="H5" s="143" t="s">
        <v>196</v>
      </c>
      <c r="I5" s="144">
        <v>9</v>
      </c>
      <c r="J5" s="144">
        <v>5</v>
      </c>
      <c r="K5" s="145">
        <v>-4</v>
      </c>
    </row>
    <row r="6" spans="1:11" x14ac:dyDescent="0.25">
      <c r="A6" s="146" t="s">
        <v>701</v>
      </c>
      <c r="B6" s="147" t="s">
        <v>236</v>
      </c>
      <c r="C6" s="148">
        <v>28</v>
      </c>
      <c r="D6" s="148">
        <v>22</v>
      </c>
      <c r="E6" s="149">
        <v>-6</v>
      </c>
      <c r="G6" s="146" t="s">
        <v>701</v>
      </c>
      <c r="H6" s="147" t="s">
        <v>236</v>
      </c>
      <c r="I6" s="148">
        <v>18</v>
      </c>
      <c r="J6" s="148">
        <v>31</v>
      </c>
      <c r="K6" s="149">
        <v>13</v>
      </c>
    </row>
    <row r="7" spans="1:11" x14ac:dyDescent="0.25">
      <c r="A7" s="146" t="s">
        <v>702</v>
      </c>
      <c r="B7" s="147" t="s">
        <v>188</v>
      </c>
      <c r="C7" s="148">
        <v>15</v>
      </c>
      <c r="D7" s="148">
        <v>11</v>
      </c>
      <c r="E7" s="149">
        <v>-4</v>
      </c>
      <c r="G7" s="146" t="s">
        <v>702</v>
      </c>
      <c r="H7" s="147" t="s">
        <v>188</v>
      </c>
      <c r="I7" s="148">
        <v>21</v>
      </c>
      <c r="J7" s="148">
        <v>9</v>
      </c>
      <c r="K7" s="149">
        <v>-12</v>
      </c>
    </row>
    <row r="8" spans="1:11" x14ac:dyDescent="0.25">
      <c r="A8" s="146" t="s">
        <v>703</v>
      </c>
      <c r="B8" s="147" t="s">
        <v>259</v>
      </c>
      <c r="C8" s="148">
        <v>10</v>
      </c>
      <c r="D8" s="148">
        <v>13</v>
      </c>
      <c r="E8" s="149">
        <v>3</v>
      </c>
      <c r="G8" s="146" t="s">
        <v>703</v>
      </c>
      <c r="H8" s="147" t="s">
        <v>259</v>
      </c>
      <c r="I8" s="148">
        <v>10</v>
      </c>
      <c r="J8" s="148">
        <v>22</v>
      </c>
      <c r="K8" s="149">
        <v>12</v>
      </c>
    </row>
    <row r="9" spans="1:11" x14ac:dyDescent="0.25">
      <c r="A9" s="146" t="s">
        <v>706</v>
      </c>
      <c r="B9" s="147" t="s">
        <v>470</v>
      </c>
      <c r="C9" s="148">
        <v>8</v>
      </c>
      <c r="D9" s="148">
        <v>18</v>
      </c>
      <c r="E9" s="149">
        <v>10</v>
      </c>
      <c r="G9" s="146" t="s">
        <v>706</v>
      </c>
      <c r="H9" s="147" t="s">
        <v>470</v>
      </c>
      <c r="I9" s="148">
        <v>14</v>
      </c>
      <c r="J9" s="148">
        <v>8</v>
      </c>
      <c r="K9" s="149">
        <v>-6</v>
      </c>
    </row>
    <row r="10" spans="1:11" x14ac:dyDescent="0.25">
      <c r="A10" s="146" t="s">
        <v>704</v>
      </c>
      <c r="B10" s="147" t="s">
        <v>252</v>
      </c>
      <c r="C10" s="148">
        <v>17</v>
      </c>
      <c r="D10" s="148">
        <v>0</v>
      </c>
      <c r="E10" s="149">
        <v>-17</v>
      </c>
      <c r="G10" s="146" t="s">
        <v>704</v>
      </c>
      <c r="H10" s="147" t="s">
        <v>252</v>
      </c>
      <c r="I10" s="148">
        <v>13</v>
      </c>
      <c r="J10" s="148">
        <v>1</v>
      </c>
      <c r="K10" s="149">
        <v>-12</v>
      </c>
    </row>
    <row r="11" spans="1:11" ht="15.75" thickBot="1" x14ac:dyDescent="0.3">
      <c r="A11" s="150" t="s">
        <v>705</v>
      </c>
      <c r="B11" s="151" t="s">
        <v>334</v>
      </c>
      <c r="C11" s="152">
        <v>5</v>
      </c>
      <c r="D11" s="152">
        <v>22</v>
      </c>
      <c r="E11" s="153">
        <v>17</v>
      </c>
      <c r="G11" s="150" t="s">
        <v>705</v>
      </c>
      <c r="H11" s="151" t="s">
        <v>334</v>
      </c>
      <c r="I11" s="152">
        <v>7</v>
      </c>
      <c r="J11" s="152">
        <v>16</v>
      </c>
      <c r="K11" s="153">
        <v>9</v>
      </c>
    </row>
    <row r="12" spans="1:11" ht="3.75" customHeight="1" thickBot="1" x14ac:dyDescent="0.3">
      <c r="A12" s="156"/>
      <c r="B12" s="157"/>
      <c r="C12" s="157"/>
      <c r="D12" s="157"/>
      <c r="E12" s="158"/>
      <c r="G12" s="156"/>
      <c r="H12" s="157"/>
      <c r="I12" s="157"/>
      <c r="J12" s="157"/>
      <c r="K12" s="158"/>
    </row>
    <row r="13" spans="1:11" ht="15.75" thickBot="1" x14ac:dyDescent="0.3">
      <c r="A13" s="327" t="s">
        <v>718</v>
      </c>
      <c r="B13" s="328"/>
      <c r="C13" s="328"/>
      <c r="D13" s="328"/>
      <c r="E13" s="329"/>
      <c r="G13" s="327" t="s">
        <v>718</v>
      </c>
      <c r="H13" s="328"/>
      <c r="I13" s="328"/>
      <c r="J13" s="328"/>
      <c r="K13" s="329"/>
    </row>
    <row r="14" spans="1:11" ht="62.25" customHeight="1" thickBot="1" x14ac:dyDescent="0.3">
      <c r="A14" s="154" t="s">
        <v>712</v>
      </c>
      <c r="B14" s="140" t="s">
        <v>716</v>
      </c>
      <c r="C14" s="140" t="s">
        <v>713</v>
      </c>
      <c r="D14" s="140" t="s">
        <v>714</v>
      </c>
      <c r="E14" s="141" t="s">
        <v>715</v>
      </c>
      <c r="G14" s="154" t="s">
        <v>712</v>
      </c>
      <c r="H14" s="140" t="s">
        <v>716</v>
      </c>
      <c r="I14" s="140" t="s">
        <v>713</v>
      </c>
      <c r="J14" s="140" t="s">
        <v>714</v>
      </c>
      <c r="K14" s="141" t="s">
        <v>715</v>
      </c>
    </row>
    <row r="15" spans="1:11" x14ac:dyDescent="0.25">
      <c r="A15" s="142" t="s">
        <v>700</v>
      </c>
      <c r="B15" s="143" t="s">
        <v>196</v>
      </c>
      <c r="C15" s="144">
        <v>9</v>
      </c>
      <c r="D15" s="144">
        <v>6</v>
      </c>
      <c r="E15" s="145">
        <v>-3</v>
      </c>
      <c r="G15" s="142" t="s">
        <v>700</v>
      </c>
      <c r="H15" s="143" t="s">
        <v>196</v>
      </c>
      <c r="I15" s="144">
        <v>9</v>
      </c>
      <c r="J15" s="144">
        <v>4</v>
      </c>
      <c r="K15" s="145">
        <v>-5</v>
      </c>
    </row>
    <row r="16" spans="1:11" x14ac:dyDescent="0.25">
      <c r="A16" s="146" t="s">
        <v>701</v>
      </c>
      <c r="B16" s="147" t="s">
        <v>236</v>
      </c>
      <c r="C16" s="148">
        <v>27</v>
      </c>
      <c r="D16" s="148">
        <v>20</v>
      </c>
      <c r="E16" s="149">
        <v>-7</v>
      </c>
      <c r="G16" s="146" t="s">
        <v>701</v>
      </c>
      <c r="H16" s="147" t="s">
        <v>236</v>
      </c>
      <c r="I16" s="148">
        <v>14</v>
      </c>
      <c r="J16" s="148">
        <v>26</v>
      </c>
      <c r="K16" s="149">
        <v>12</v>
      </c>
    </row>
    <row r="17" spans="1:11" x14ac:dyDescent="0.25">
      <c r="A17" s="146" t="s">
        <v>702</v>
      </c>
      <c r="B17" s="147" t="s">
        <v>188</v>
      </c>
      <c r="C17" s="148">
        <v>15</v>
      </c>
      <c r="D17" s="148">
        <v>11</v>
      </c>
      <c r="E17" s="149">
        <v>-4</v>
      </c>
      <c r="G17" s="146" t="s">
        <v>702</v>
      </c>
      <c r="H17" s="147" t="s">
        <v>188</v>
      </c>
      <c r="I17" s="148">
        <v>17</v>
      </c>
      <c r="J17" s="148">
        <v>8</v>
      </c>
      <c r="K17" s="149">
        <v>-9</v>
      </c>
    </row>
    <row r="18" spans="1:11" x14ac:dyDescent="0.25">
      <c r="A18" s="146" t="s">
        <v>703</v>
      </c>
      <c r="B18" s="147" t="s">
        <v>259</v>
      </c>
      <c r="C18" s="148">
        <v>10</v>
      </c>
      <c r="D18" s="148">
        <v>13</v>
      </c>
      <c r="E18" s="149">
        <v>3</v>
      </c>
      <c r="G18" s="146" t="s">
        <v>703</v>
      </c>
      <c r="H18" s="147" t="s">
        <v>259</v>
      </c>
      <c r="I18" s="148">
        <v>9</v>
      </c>
      <c r="J18" s="148">
        <v>19</v>
      </c>
      <c r="K18" s="149">
        <v>10</v>
      </c>
    </row>
    <row r="19" spans="1:11" x14ac:dyDescent="0.25">
      <c r="A19" s="146" t="s">
        <v>706</v>
      </c>
      <c r="B19" s="147" t="s">
        <v>470</v>
      </c>
      <c r="C19" s="148">
        <v>7</v>
      </c>
      <c r="D19" s="148">
        <v>16</v>
      </c>
      <c r="E19" s="149">
        <v>9</v>
      </c>
      <c r="G19" s="146" t="s">
        <v>706</v>
      </c>
      <c r="H19" s="147" t="s">
        <v>470</v>
      </c>
      <c r="I19" s="148">
        <v>12</v>
      </c>
      <c r="J19" s="148">
        <v>5</v>
      </c>
      <c r="K19" s="149">
        <v>-7</v>
      </c>
    </row>
    <row r="20" spans="1:11" x14ac:dyDescent="0.25">
      <c r="A20" s="146" t="s">
        <v>704</v>
      </c>
      <c r="B20" s="147" t="s">
        <v>252</v>
      </c>
      <c r="C20" s="148">
        <v>15</v>
      </c>
      <c r="D20" s="148">
        <v>0</v>
      </c>
      <c r="E20" s="149">
        <v>-15</v>
      </c>
      <c r="G20" s="146" t="s">
        <v>704</v>
      </c>
      <c r="H20" s="147" t="s">
        <v>252</v>
      </c>
      <c r="I20" s="148">
        <v>11</v>
      </c>
      <c r="J20" s="148">
        <v>0</v>
      </c>
      <c r="K20" s="149">
        <v>-11</v>
      </c>
    </row>
    <row r="21" spans="1:11" ht="15.75" thickBot="1" x14ac:dyDescent="0.3">
      <c r="A21" s="150" t="s">
        <v>705</v>
      </c>
      <c r="B21" s="151" t="s">
        <v>334</v>
      </c>
      <c r="C21" s="152">
        <v>5</v>
      </c>
      <c r="D21" s="152">
        <v>22</v>
      </c>
      <c r="E21" s="153">
        <v>17</v>
      </c>
      <c r="G21" s="150" t="s">
        <v>705</v>
      </c>
      <c r="H21" s="151" t="s">
        <v>334</v>
      </c>
      <c r="I21" s="152">
        <v>6</v>
      </c>
      <c r="J21" s="152">
        <v>16</v>
      </c>
      <c r="K21" s="153">
        <v>10</v>
      </c>
    </row>
    <row r="22" spans="1:11" ht="3.75" customHeight="1" thickBot="1" x14ac:dyDescent="0.3">
      <c r="A22" s="156"/>
      <c r="B22" s="157"/>
      <c r="C22" s="157"/>
      <c r="D22" s="157"/>
      <c r="E22" s="158"/>
      <c r="G22" s="156"/>
      <c r="H22" s="157"/>
      <c r="I22" s="157"/>
      <c r="J22" s="157"/>
      <c r="K22" s="158"/>
    </row>
    <row r="23" spans="1:11" ht="15.75" thickBot="1" x14ac:dyDescent="0.3">
      <c r="A23" s="327" t="s">
        <v>719</v>
      </c>
      <c r="B23" s="328"/>
      <c r="C23" s="328"/>
      <c r="D23" s="328"/>
      <c r="E23" s="329"/>
      <c r="G23" s="327" t="s">
        <v>719</v>
      </c>
      <c r="H23" s="328"/>
      <c r="I23" s="328"/>
      <c r="J23" s="328"/>
      <c r="K23" s="329"/>
    </row>
    <row r="24" spans="1:11" ht="64.5" customHeight="1" thickBot="1" x14ac:dyDescent="0.3">
      <c r="A24" s="154" t="s">
        <v>712</v>
      </c>
      <c r="B24" s="140" t="s">
        <v>716</v>
      </c>
      <c r="C24" s="140" t="s">
        <v>713</v>
      </c>
      <c r="D24" s="140" t="s">
        <v>714</v>
      </c>
      <c r="E24" s="141" t="s">
        <v>715</v>
      </c>
      <c r="G24" s="154" t="s">
        <v>712</v>
      </c>
      <c r="H24" s="140" t="s">
        <v>716</v>
      </c>
      <c r="I24" s="140" t="s">
        <v>713</v>
      </c>
      <c r="J24" s="140" t="s">
        <v>714</v>
      </c>
      <c r="K24" s="141" t="s">
        <v>715</v>
      </c>
    </row>
    <row r="25" spans="1:11" x14ac:dyDescent="0.25">
      <c r="A25" s="142" t="s">
        <v>700</v>
      </c>
      <c r="B25" s="143" t="s">
        <v>196</v>
      </c>
      <c r="C25" s="144">
        <v>12</v>
      </c>
      <c r="D25" s="144">
        <v>10</v>
      </c>
      <c r="E25" s="145">
        <v>-2</v>
      </c>
      <c r="G25" s="142" t="s">
        <v>700</v>
      </c>
      <c r="H25" s="143" t="s">
        <v>196</v>
      </c>
      <c r="I25" s="144">
        <v>15</v>
      </c>
      <c r="J25" s="144">
        <v>14</v>
      </c>
      <c r="K25" s="145">
        <v>-1</v>
      </c>
    </row>
    <row r="26" spans="1:11" x14ac:dyDescent="0.25">
      <c r="A26" s="146" t="s">
        <v>701</v>
      </c>
      <c r="B26" s="147" t="s">
        <v>236</v>
      </c>
      <c r="C26" s="148">
        <v>42</v>
      </c>
      <c r="D26" s="148">
        <v>24</v>
      </c>
      <c r="E26" s="149">
        <v>-18</v>
      </c>
      <c r="G26" s="146" t="s">
        <v>701</v>
      </c>
      <c r="H26" s="147" t="s">
        <v>236</v>
      </c>
      <c r="I26" s="148">
        <v>41</v>
      </c>
      <c r="J26" s="148">
        <v>32</v>
      </c>
      <c r="K26" s="149">
        <v>-9</v>
      </c>
    </row>
    <row r="27" spans="1:11" x14ac:dyDescent="0.25">
      <c r="A27" s="146" t="s">
        <v>702</v>
      </c>
      <c r="B27" s="147" t="s">
        <v>188</v>
      </c>
      <c r="C27" s="148">
        <v>18</v>
      </c>
      <c r="D27" s="148">
        <v>16</v>
      </c>
      <c r="E27" s="149">
        <v>-2</v>
      </c>
      <c r="G27" s="146" t="s">
        <v>702</v>
      </c>
      <c r="H27" s="147" t="s">
        <v>188</v>
      </c>
      <c r="I27" s="148">
        <v>25</v>
      </c>
      <c r="J27" s="148">
        <v>17</v>
      </c>
      <c r="K27" s="149">
        <v>-8</v>
      </c>
    </row>
    <row r="28" spans="1:11" x14ac:dyDescent="0.25">
      <c r="A28" s="146" t="s">
        <v>703</v>
      </c>
      <c r="B28" s="147" t="s">
        <v>259</v>
      </c>
      <c r="C28" s="148">
        <v>16</v>
      </c>
      <c r="D28" s="148">
        <v>15</v>
      </c>
      <c r="E28" s="149">
        <v>-1</v>
      </c>
      <c r="G28" s="146" t="s">
        <v>703</v>
      </c>
      <c r="H28" s="147" t="s">
        <v>259</v>
      </c>
      <c r="I28" s="148">
        <v>18</v>
      </c>
      <c r="J28" s="148">
        <v>24</v>
      </c>
      <c r="K28" s="149">
        <v>6</v>
      </c>
    </row>
    <row r="29" spans="1:11" x14ac:dyDescent="0.25">
      <c r="A29" s="146" t="s">
        <v>706</v>
      </c>
      <c r="B29" s="147" t="s">
        <v>470</v>
      </c>
      <c r="C29" s="148">
        <v>10</v>
      </c>
      <c r="D29" s="148">
        <v>21</v>
      </c>
      <c r="E29" s="149">
        <v>11</v>
      </c>
      <c r="G29" s="146" t="s">
        <v>706</v>
      </c>
      <c r="H29" s="147" t="s">
        <v>470</v>
      </c>
      <c r="I29" s="148">
        <v>16</v>
      </c>
      <c r="J29" s="148">
        <v>14</v>
      </c>
      <c r="K29" s="149">
        <v>-2</v>
      </c>
    </row>
    <row r="30" spans="1:11" x14ac:dyDescent="0.25">
      <c r="A30" s="146" t="s">
        <v>704</v>
      </c>
      <c r="B30" s="147" t="s">
        <v>252</v>
      </c>
      <c r="C30" s="148">
        <v>18</v>
      </c>
      <c r="D30" s="148">
        <v>2</v>
      </c>
      <c r="E30" s="149">
        <v>-16</v>
      </c>
      <c r="G30" s="146" t="s">
        <v>704</v>
      </c>
      <c r="H30" s="147" t="s">
        <v>252</v>
      </c>
      <c r="I30" s="148">
        <v>13</v>
      </c>
      <c r="J30" s="148">
        <v>6</v>
      </c>
      <c r="K30" s="149">
        <v>-7</v>
      </c>
    </row>
    <row r="31" spans="1:11" ht="15.75" thickBot="1" x14ac:dyDescent="0.3">
      <c r="A31" s="150" t="s">
        <v>705</v>
      </c>
      <c r="B31" s="151" t="s">
        <v>334</v>
      </c>
      <c r="C31" s="152">
        <v>5</v>
      </c>
      <c r="D31" s="152">
        <v>33</v>
      </c>
      <c r="E31" s="153">
        <v>28</v>
      </c>
      <c r="G31" s="150" t="s">
        <v>705</v>
      </c>
      <c r="H31" s="151" t="s">
        <v>334</v>
      </c>
      <c r="I31" s="152">
        <v>7</v>
      </c>
      <c r="J31" s="152">
        <v>28</v>
      </c>
      <c r="K31" s="153">
        <v>21</v>
      </c>
    </row>
    <row r="32" spans="1:11" ht="5.25" customHeight="1" thickBot="1" x14ac:dyDescent="0.3"/>
    <row r="33" spans="1:10" ht="15.75" thickBot="1" x14ac:dyDescent="0.3">
      <c r="A33" s="218" t="s">
        <v>744</v>
      </c>
      <c r="B33" s="219"/>
      <c r="C33" s="219"/>
      <c r="D33" s="220"/>
      <c r="G33" s="218" t="s">
        <v>744</v>
      </c>
      <c r="H33" s="219"/>
      <c r="I33" s="219"/>
      <c r="J33" s="220"/>
    </row>
    <row r="34" spans="1:10" ht="30.75" thickBot="1" x14ac:dyDescent="0.3">
      <c r="A34" s="221" t="s">
        <v>712</v>
      </c>
      <c r="B34" s="222" t="s">
        <v>716</v>
      </c>
      <c r="C34" s="222" t="s">
        <v>742</v>
      </c>
      <c r="D34" s="223" t="s">
        <v>743</v>
      </c>
      <c r="G34" s="221" t="s">
        <v>712</v>
      </c>
      <c r="H34" s="222" t="s">
        <v>716</v>
      </c>
      <c r="I34" s="222" t="s">
        <v>742</v>
      </c>
      <c r="J34" s="223" t="s">
        <v>743</v>
      </c>
    </row>
    <row r="35" spans="1:10" x14ac:dyDescent="0.25">
      <c r="A35" s="199" t="s">
        <v>700</v>
      </c>
      <c r="B35" s="200" t="s">
        <v>196</v>
      </c>
      <c r="C35" s="201">
        <v>1</v>
      </c>
      <c r="D35" s="202">
        <v>1</v>
      </c>
      <c r="G35" s="199" t="s">
        <v>700</v>
      </c>
      <c r="H35" s="200" t="s">
        <v>196</v>
      </c>
      <c r="I35" s="201">
        <v>0</v>
      </c>
      <c r="J35" s="202">
        <v>2</v>
      </c>
    </row>
    <row r="36" spans="1:10" x14ac:dyDescent="0.25">
      <c r="A36" s="203" t="s">
        <v>701</v>
      </c>
      <c r="B36" s="204" t="s">
        <v>236</v>
      </c>
      <c r="C36" s="205">
        <v>0</v>
      </c>
      <c r="D36" s="206">
        <v>1</v>
      </c>
      <c r="G36" s="203" t="s">
        <v>701</v>
      </c>
      <c r="H36" s="204" t="s">
        <v>236</v>
      </c>
      <c r="I36" s="205">
        <v>1</v>
      </c>
      <c r="J36" s="206">
        <v>1</v>
      </c>
    </row>
    <row r="37" spans="1:10" x14ac:dyDescent="0.25">
      <c r="A37" s="203" t="s">
        <v>702</v>
      </c>
      <c r="B37" s="204" t="s">
        <v>188</v>
      </c>
      <c r="C37" s="205">
        <v>0</v>
      </c>
      <c r="D37" s="206">
        <v>0</v>
      </c>
      <c r="G37" s="203" t="s">
        <v>702</v>
      </c>
      <c r="H37" s="204" t="s">
        <v>188</v>
      </c>
      <c r="I37" s="205">
        <v>0</v>
      </c>
      <c r="J37" s="206">
        <v>0</v>
      </c>
    </row>
    <row r="38" spans="1:10" x14ac:dyDescent="0.25">
      <c r="A38" s="203" t="s">
        <v>703</v>
      </c>
      <c r="B38" s="204" t="s">
        <v>259</v>
      </c>
      <c r="C38" s="205">
        <v>0</v>
      </c>
      <c r="D38" s="206">
        <v>0</v>
      </c>
      <c r="G38" s="203" t="s">
        <v>703</v>
      </c>
      <c r="H38" s="204" t="s">
        <v>259</v>
      </c>
      <c r="I38" s="205">
        <v>0</v>
      </c>
      <c r="J38" s="206">
        <v>0</v>
      </c>
    </row>
    <row r="39" spans="1:10" x14ac:dyDescent="0.25">
      <c r="A39" s="203" t="s">
        <v>706</v>
      </c>
      <c r="B39" s="204" t="s">
        <v>470</v>
      </c>
      <c r="C39" s="205">
        <v>0</v>
      </c>
      <c r="D39" s="206">
        <v>0</v>
      </c>
      <c r="G39" s="203" t="s">
        <v>706</v>
      </c>
      <c r="H39" s="204" t="s">
        <v>470</v>
      </c>
      <c r="I39" s="205">
        <v>0</v>
      </c>
      <c r="J39" s="206">
        <v>0</v>
      </c>
    </row>
    <row r="40" spans="1:10" x14ac:dyDescent="0.25">
      <c r="A40" s="203" t="s">
        <v>704</v>
      </c>
      <c r="B40" s="204" t="s">
        <v>252</v>
      </c>
      <c r="C40" s="205">
        <v>0</v>
      </c>
      <c r="D40" s="206">
        <v>0</v>
      </c>
      <c r="G40" s="203" t="s">
        <v>704</v>
      </c>
      <c r="H40" s="204" t="s">
        <v>252</v>
      </c>
      <c r="I40" s="205">
        <v>0</v>
      </c>
      <c r="J40" s="206">
        <v>0</v>
      </c>
    </row>
    <row r="41" spans="1:10" ht="15.75" thickBot="1" x14ac:dyDescent="0.3">
      <c r="A41" s="207" t="s">
        <v>705</v>
      </c>
      <c r="B41" s="208" t="s">
        <v>334</v>
      </c>
      <c r="C41" s="209">
        <v>0</v>
      </c>
      <c r="D41" s="210">
        <v>0</v>
      </c>
      <c r="G41" s="207" t="s">
        <v>705</v>
      </c>
      <c r="H41" s="208" t="s">
        <v>334</v>
      </c>
      <c r="I41" s="209">
        <v>0</v>
      </c>
      <c r="J41" s="210">
        <v>0</v>
      </c>
    </row>
  </sheetData>
  <mergeCells count="8">
    <mergeCell ref="G1:K1"/>
    <mergeCell ref="G3:K3"/>
    <mergeCell ref="G13:K13"/>
    <mergeCell ref="G23:K23"/>
    <mergeCell ref="A1:E1"/>
    <mergeCell ref="A3:E3"/>
    <mergeCell ref="A13:E13"/>
    <mergeCell ref="A23:E2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1">
    <tabColor theme="5" tint="0.39997558519241921"/>
  </sheetPr>
  <dimension ref="A1:S506"/>
  <sheetViews>
    <sheetView showGridLines="0" zoomScaleNormal="100" zoomScaleSheetLayoutView="100" workbookViewId="0">
      <pane xSplit="6" ySplit="4" topLeftCell="N17" activePane="bottomRight" state="frozen"/>
      <selection activeCell="H11" sqref="H11"/>
      <selection pane="topRight" activeCell="H11" sqref="H11"/>
      <selection pane="bottomLeft" activeCell="H11" sqref="H11"/>
      <selection pane="bottomRight" sqref="A1:XFD1048576"/>
    </sheetView>
  </sheetViews>
  <sheetFormatPr defaultColWidth="9.28515625" defaultRowHeight="11.25" x14ac:dyDescent="0.2"/>
  <cols>
    <col min="1" max="1" width="14.5703125" style="3" bestFit="1" customWidth="1"/>
    <col min="2" max="4" width="9.28515625" style="3"/>
    <col min="5" max="5" width="19.7109375" style="3" bestFit="1" customWidth="1"/>
    <col min="6" max="6" width="19.7109375" style="3" customWidth="1"/>
    <col min="7" max="19" width="13.85546875" style="3" customWidth="1"/>
    <col min="20" max="201" width="9.28515625" style="3"/>
    <col min="202" max="202" width="7.5703125" style="3" customWidth="1"/>
    <col min="203" max="203" width="22.28515625" style="3" customWidth="1"/>
    <col min="204" max="204" width="14.28515625" style="3" bestFit="1" customWidth="1"/>
    <col min="205" max="205" width="5.140625" style="3" customWidth="1"/>
    <col min="206" max="206" width="27.28515625" style="3" customWidth="1"/>
    <col min="207" max="207" width="13.7109375" style="3" customWidth="1"/>
    <col min="208" max="208" width="19.7109375" style="3" customWidth="1"/>
    <col min="209" max="209" width="14.85546875" style="3" bestFit="1" customWidth="1"/>
    <col min="210" max="212" width="9.28515625" style="3"/>
    <col min="213" max="213" width="41.7109375" style="3" customWidth="1"/>
    <col min="214" max="214" width="17.85546875" style="3" bestFit="1" customWidth="1"/>
    <col min="215" max="457" width="9.28515625" style="3"/>
    <col min="458" max="458" width="7.5703125" style="3" customWidth="1"/>
    <col min="459" max="459" width="22.28515625" style="3" customWidth="1"/>
    <col min="460" max="460" width="14.28515625" style="3" bestFit="1" customWidth="1"/>
    <col min="461" max="461" width="5.140625" style="3" customWidth="1"/>
    <col min="462" max="462" width="27.28515625" style="3" customWidth="1"/>
    <col min="463" max="463" width="13.7109375" style="3" customWidth="1"/>
    <col min="464" max="464" width="19.7109375" style="3" customWidth="1"/>
    <col min="465" max="465" width="14.85546875" style="3" bestFit="1" customWidth="1"/>
    <col min="466" max="468" width="9.28515625" style="3"/>
    <col min="469" max="469" width="41.7109375" style="3" customWidth="1"/>
    <col min="470" max="470" width="17.85546875" style="3" bestFit="1" customWidth="1"/>
    <col min="471" max="713" width="9.28515625" style="3"/>
    <col min="714" max="714" width="7.5703125" style="3" customWidth="1"/>
    <col min="715" max="715" width="22.28515625" style="3" customWidth="1"/>
    <col min="716" max="716" width="14.28515625" style="3" bestFit="1" customWidth="1"/>
    <col min="717" max="717" width="5.140625" style="3" customWidth="1"/>
    <col min="718" max="718" width="27.28515625" style="3" customWidth="1"/>
    <col min="719" max="719" width="13.7109375" style="3" customWidth="1"/>
    <col min="720" max="720" width="19.7109375" style="3" customWidth="1"/>
    <col min="721" max="721" width="14.85546875" style="3" bestFit="1" customWidth="1"/>
    <col min="722" max="724" width="9.28515625" style="3"/>
    <col min="725" max="725" width="41.7109375" style="3" customWidth="1"/>
    <col min="726" max="726" width="17.85546875" style="3" bestFit="1" customWidth="1"/>
    <col min="727" max="969" width="9.28515625" style="3"/>
    <col min="970" max="970" width="7.5703125" style="3" customWidth="1"/>
    <col min="971" max="971" width="22.28515625" style="3" customWidth="1"/>
    <col min="972" max="972" width="14.28515625" style="3" bestFit="1" customWidth="1"/>
    <col min="973" max="973" width="5.140625" style="3" customWidth="1"/>
    <col min="974" max="974" width="27.28515625" style="3" customWidth="1"/>
    <col min="975" max="975" width="13.7109375" style="3" customWidth="1"/>
    <col min="976" max="976" width="19.7109375" style="3" customWidth="1"/>
    <col min="977" max="977" width="14.85546875" style="3" bestFit="1" customWidth="1"/>
    <col min="978" max="980" width="9.28515625" style="3"/>
    <col min="981" max="981" width="41.7109375" style="3" customWidth="1"/>
    <col min="982" max="982" width="17.85546875" style="3" bestFit="1" customWidth="1"/>
    <col min="983" max="1225" width="9.28515625" style="3"/>
    <col min="1226" max="1226" width="7.5703125" style="3" customWidth="1"/>
    <col min="1227" max="1227" width="22.28515625" style="3" customWidth="1"/>
    <col min="1228" max="1228" width="14.28515625" style="3" bestFit="1" customWidth="1"/>
    <col min="1229" max="1229" width="5.140625" style="3" customWidth="1"/>
    <col min="1230" max="1230" width="27.28515625" style="3" customWidth="1"/>
    <col min="1231" max="1231" width="13.7109375" style="3" customWidth="1"/>
    <col min="1232" max="1232" width="19.7109375" style="3" customWidth="1"/>
    <col min="1233" max="1233" width="14.85546875" style="3" bestFit="1" customWidth="1"/>
    <col min="1234" max="1236" width="9.28515625" style="3"/>
    <col min="1237" max="1237" width="41.7109375" style="3" customWidth="1"/>
    <col min="1238" max="1238" width="17.85546875" style="3" bestFit="1" customWidth="1"/>
    <col min="1239" max="1481" width="9.28515625" style="3"/>
    <col min="1482" max="1482" width="7.5703125" style="3" customWidth="1"/>
    <col min="1483" max="1483" width="22.28515625" style="3" customWidth="1"/>
    <col min="1484" max="1484" width="14.28515625" style="3" bestFit="1" customWidth="1"/>
    <col min="1485" max="1485" width="5.140625" style="3" customWidth="1"/>
    <col min="1486" max="1486" width="27.28515625" style="3" customWidth="1"/>
    <col min="1487" max="1487" width="13.7109375" style="3" customWidth="1"/>
    <col min="1488" max="1488" width="19.7109375" style="3" customWidth="1"/>
    <col min="1489" max="1489" width="14.85546875" style="3" bestFit="1" customWidth="1"/>
    <col min="1490" max="1492" width="9.28515625" style="3"/>
    <col min="1493" max="1493" width="41.7109375" style="3" customWidth="1"/>
    <col min="1494" max="1494" width="17.85546875" style="3" bestFit="1" customWidth="1"/>
    <col min="1495" max="1737" width="9.28515625" style="3"/>
    <col min="1738" max="1738" width="7.5703125" style="3" customWidth="1"/>
    <col min="1739" max="1739" width="22.28515625" style="3" customWidth="1"/>
    <col min="1740" max="1740" width="14.28515625" style="3" bestFit="1" customWidth="1"/>
    <col min="1741" max="1741" width="5.140625" style="3" customWidth="1"/>
    <col min="1742" max="1742" width="27.28515625" style="3" customWidth="1"/>
    <col min="1743" max="1743" width="13.7109375" style="3" customWidth="1"/>
    <col min="1744" max="1744" width="19.7109375" style="3" customWidth="1"/>
    <col min="1745" max="1745" width="14.85546875" style="3" bestFit="1" customWidth="1"/>
    <col min="1746" max="1748" width="9.28515625" style="3"/>
    <col min="1749" max="1749" width="41.7109375" style="3" customWidth="1"/>
    <col min="1750" max="1750" width="17.85546875" style="3" bestFit="1" customWidth="1"/>
    <col min="1751" max="1993" width="9.28515625" style="3"/>
    <col min="1994" max="1994" width="7.5703125" style="3" customWidth="1"/>
    <col min="1995" max="1995" width="22.28515625" style="3" customWidth="1"/>
    <col min="1996" max="1996" width="14.28515625" style="3" bestFit="1" customWidth="1"/>
    <col min="1997" max="1997" width="5.140625" style="3" customWidth="1"/>
    <col min="1998" max="1998" width="27.28515625" style="3" customWidth="1"/>
    <col min="1999" max="1999" width="13.7109375" style="3" customWidth="1"/>
    <col min="2000" max="2000" width="19.7109375" style="3" customWidth="1"/>
    <col min="2001" max="2001" width="14.85546875" style="3" bestFit="1" customWidth="1"/>
    <col min="2002" max="2004" width="9.28515625" style="3"/>
    <col min="2005" max="2005" width="41.7109375" style="3" customWidth="1"/>
    <col min="2006" max="2006" width="17.85546875" style="3" bestFit="1" customWidth="1"/>
    <col min="2007" max="2249" width="9.28515625" style="3"/>
    <col min="2250" max="2250" width="7.5703125" style="3" customWidth="1"/>
    <col min="2251" max="2251" width="22.28515625" style="3" customWidth="1"/>
    <col min="2252" max="2252" width="14.28515625" style="3" bestFit="1" customWidth="1"/>
    <col min="2253" max="2253" width="5.140625" style="3" customWidth="1"/>
    <col min="2254" max="2254" width="27.28515625" style="3" customWidth="1"/>
    <col min="2255" max="2255" width="13.7109375" style="3" customWidth="1"/>
    <col min="2256" max="2256" width="19.7109375" style="3" customWidth="1"/>
    <col min="2257" max="2257" width="14.85546875" style="3" bestFit="1" customWidth="1"/>
    <col min="2258" max="2260" width="9.28515625" style="3"/>
    <col min="2261" max="2261" width="41.7109375" style="3" customWidth="1"/>
    <col min="2262" max="2262" width="17.85546875" style="3" bestFit="1" customWidth="1"/>
    <col min="2263" max="2505" width="9.28515625" style="3"/>
    <col min="2506" max="2506" width="7.5703125" style="3" customWidth="1"/>
    <col min="2507" max="2507" width="22.28515625" style="3" customWidth="1"/>
    <col min="2508" max="2508" width="14.28515625" style="3" bestFit="1" customWidth="1"/>
    <col min="2509" max="2509" width="5.140625" style="3" customWidth="1"/>
    <col min="2510" max="2510" width="27.28515625" style="3" customWidth="1"/>
    <col min="2511" max="2511" width="13.7109375" style="3" customWidth="1"/>
    <col min="2512" max="2512" width="19.7109375" style="3" customWidth="1"/>
    <col min="2513" max="2513" width="14.85546875" style="3" bestFit="1" customWidth="1"/>
    <col min="2514" max="2516" width="9.28515625" style="3"/>
    <col min="2517" max="2517" width="41.7109375" style="3" customWidth="1"/>
    <col min="2518" max="2518" width="17.85546875" style="3" bestFit="1" customWidth="1"/>
    <col min="2519" max="2761" width="9.28515625" style="3"/>
    <col min="2762" max="2762" width="7.5703125" style="3" customWidth="1"/>
    <col min="2763" max="2763" width="22.28515625" style="3" customWidth="1"/>
    <col min="2764" max="2764" width="14.28515625" style="3" bestFit="1" customWidth="1"/>
    <col min="2765" max="2765" width="5.140625" style="3" customWidth="1"/>
    <col min="2766" max="2766" width="27.28515625" style="3" customWidth="1"/>
    <col min="2767" max="2767" width="13.7109375" style="3" customWidth="1"/>
    <col min="2768" max="2768" width="19.7109375" style="3" customWidth="1"/>
    <col min="2769" max="2769" width="14.85546875" style="3" bestFit="1" customWidth="1"/>
    <col min="2770" max="2772" width="9.28515625" style="3"/>
    <col min="2773" max="2773" width="41.7109375" style="3" customWidth="1"/>
    <col min="2774" max="2774" width="17.85546875" style="3" bestFit="1" customWidth="1"/>
    <col min="2775" max="3017" width="9.28515625" style="3"/>
    <col min="3018" max="3018" width="7.5703125" style="3" customWidth="1"/>
    <col min="3019" max="3019" width="22.28515625" style="3" customWidth="1"/>
    <col min="3020" max="3020" width="14.28515625" style="3" bestFit="1" customWidth="1"/>
    <col min="3021" max="3021" width="5.140625" style="3" customWidth="1"/>
    <col min="3022" max="3022" width="27.28515625" style="3" customWidth="1"/>
    <col min="3023" max="3023" width="13.7109375" style="3" customWidth="1"/>
    <col min="3024" max="3024" width="19.7109375" style="3" customWidth="1"/>
    <col min="3025" max="3025" width="14.85546875" style="3" bestFit="1" customWidth="1"/>
    <col min="3026" max="3028" width="9.28515625" style="3"/>
    <col min="3029" max="3029" width="41.7109375" style="3" customWidth="1"/>
    <col min="3030" max="3030" width="17.85546875" style="3" bestFit="1" customWidth="1"/>
    <col min="3031" max="3273" width="9.28515625" style="3"/>
    <col min="3274" max="3274" width="7.5703125" style="3" customWidth="1"/>
    <col min="3275" max="3275" width="22.28515625" style="3" customWidth="1"/>
    <col min="3276" max="3276" width="14.28515625" style="3" bestFit="1" customWidth="1"/>
    <col min="3277" max="3277" width="5.140625" style="3" customWidth="1"/>
    <col min="3278" max="3278" width="27.28515625" style="3" customWidth="1"/>
    <col min="3279" max="3279" width="13.7109375" style="3" customWidth="1"/>
    <col min="3280" max="3280" width="19.7109375" style="3" customWidth="1"/>
    <col min="3281" max="3281" width="14.85546875" style="3" bestFit="1" customWidth="1"/>
    <col min="3282" max="3284" width="9.28515625" style="3"/>
    <col min="3285" max="3285" width="41.7109375" style="3" customWidth="1"/>
    <col min="3286" max="3286" width="17.85546875" style="3" bestFit="1" customWidth="1"/>
    <col min="3287" max="3529" width="9.28515625" style="3"/>
    <col min="3530" max="3530" width="7.5703125" style="3" customWidth="1"/>
    <col min="3531" max="3531" width="22.28515625" style="3" customWidth="1"/>
    <col min="3532" max="3532" width="14.28515625" style="3" bestFit="1" customWidth="1"/>
    <col min="3533" max="3533" width="5.140625" style="3" customWidth="1"/>
    <col min="3534" max="3534" width="27.28515625" style="3" customWidth="1"/>
    <col min="3535" max="3535" width="13.7109375" style="3" customWidth="1"/>
    <col min="3536" max="3536" width="19.7109375" style="3" customWidth="1"/>
    <col min="3537" max="3537" width="14.85546875" style="3" bestFit="1" customWidth="1"/>
    <col min="3538" max="3540" width="9.28515625" style="3"/>
    <col min="3541" max="3541" width="41.7109375" style="3" customWidth="1"/>
    <col min="3542" max="3542" width="17.85546875" style="3" bestFit="1" customWidth="1"/>
    <col min="3543" max="3785" width="9.28515625" style="3"/>
    <col min="3786" max="3786" width="7.5703125" style="3" customWidth="1"/>
    <col min="3787" max="3787" width="22.28515625" style="3" customWidth="1"/>
    <col min="3788" max="3788" width="14.28515625" style="3" bestFit="1" customWidth="1"/>
    <col min="3789" max="3789" width="5.140625" style="3" customWidth="1"/>
    <col min="3790" max="3790" width="27.28515625" style="3" customWidth="1"/>
    <col min="3791" max="3791" width="13.7109375" style="3" customWidth="1"/>
    <col min="3792" max="3792" width="19.7109375" style="3" customWidth="1"/>
    <col min="3793" max="3793" width="14.85546875" style="3" bestFit="1" customWidth="1"/>
    <col min="3794" max="3796" width="9.28515625" style="3"/>
    <col min="3797" max="3797" width="41.7109375" style="3" customWidth="1"/>
    <col min="3798" max="3798" width="17.85546875" style="3" bestFit="1" customWidth="1"/>
    <col min="3799" max="4041" width="9.28515625" style="3"/>
    <col min="4042" max="4042" width="7.5703125" style="3" customWidth="1"/>
    <col min="4043" max="4043" width="22.28515625" style="3" customWidth="1"/>
    <col min="4044" max="4044" width="14.28515625" style="3" bestFit="1" customWidth="1"/>
    <col min="4045" max="4045" width="5.140625" style="3" customWidth="1"/>
    <col min="4046" max="4046" width="27.28515625" style="3" customWidth="1"/>
    <col min="4047" max="4047" width="13.7109375" style="3" customWidth="1"/>
    <col min="4048" max="4048" width="19.7109375" style="3" customWidth="1"/>
    <col min="4049" max="4049" width="14.85546875" style="3" bestFit="1" customWidth="1"/>
    <col min="4050" max="4052" width="9.28515625" style="3"/>
    <col min="4053" max="4053" width="41.7109375" style="3" customWidth="1"/>
    <col min="4054" max="4054" width="17.85546875" style="3" bestFit="1" customWidth="1"/>
    <col min="4055" max="4297" width="9.28515625" style="3"/>
    <col min="4298" max="4298" width="7.5703125" style="3" customWidth="1"/>
    <col min="4299" max="4299" width="22.28515625" style="3" customWidth="1"/>
    <col min="4300" max="4300" width="14.28515625" style="3" bestFit="1" customWidth="1"/>
    <col min="4301" max="4301" width="5.140625" style="3" customWidth="1"/>
    <col min="4302" max="4302" width="27.28515625" style="3" customWidth="1"/>
    <col min="4303" max="4303" width="13.7109375" style="3" customWidth="1"/>
    <col min="4304" max="4304" width="19.7109375" style="3" customWidth="1"/>
    <col min="4305" max="4305" width="14.85546875" style="3" bestFit="1" customWidth="1"/>
    <col min="4306" max="4308" width="9.28515625" style="3"/>
    <col min="4309" max="4309" width="41.7109375" style="3" customWidth="1"/>
    <col min="4310" max="4310" width="17.85546875" style="3" bestFit="1" customWidth="1"/>
    <col min="4311" max="4553" width="9.28515625" style="3"/>
    <col min="4554" max="4554" width="7.5703125" style="3" customWidth="1"/>
    <col min="4555" max="4555" width="22.28515625" style="3" customWidth="1"/>
    <col min="4556" max="4556" width="14.28515625" style="3" bestFit="1" customWidth="1"/>
    <col min="4557" max="4557" width="5.140625" style="3" customWidth="1"/>
    <col min="4558" max="4558" width="27.28515625" style="3" customWidth="1"/>
    <col min="4559" max="4559" width="13.7109375" style="3" customWidth="1"/>
    <col min="4560" max="4560" width="19.7109375" style="3" customWidth="1"/>
    <col min="4561" max="4561" width="14.85546875" style="3" bestFit="1" customWidth="1"/>
    <col min="4562" max="4564" width="9.28515625" style="3"/>
    <col min="4565" max="4565" width="41.7109375" style="3" customWidth="1"/>
    <col min="4566" max="4566" width="17.85546875" style="3" bestFit="1" customWidth="1"/>
    <col min="4567" max="4809" width="9.28515625" style="3"/>
    <col min="4810" max="4810" width="7.5703125" style="3" customWidth="1"/>
    <col min="4811" max="4811" width="22.28515625" style="3" customWidth="1"/>
    <col min="4812" max="4812" width="14.28515625" style="3" bestFit="1" customWidth="1"/>
    <col min="4813" max="4813" width="5.140625" style="3" customWidth="1"/>
    <col min="4814" max="4814" width="27.28515625" style="3" customWidth="1"/>
    <col min="4815" max="4815" width="13.7109375" style="3" customWidth="1"/>
    <col min="4816" max="4816" width="19.7109375" style="3" customWidth="1"/>
    <col min="4817" max="4817" width="14.85546875" style="3" bestFit="1" customWidth="1"/>
    <col min="4818" max="4820" width="9.28515625" style="3"/>
    <col min="4821" max="4821" width="41.7109375" style="3" customWidth="1"/>
    <col min="4822" max="4822" width="17.85546875" style="3" bestFit="1" customWidth="1"/>
    <col min="4823" max="5065" width="9.28515625" style="3"/>
    <col min="5066" max="5066" width="7.5703125" style="3" customWidth="1"/>
    <col min="5067" max="5067" width="22.28515625" style="3" customWidth="1"/>
    <col min="5068" max="5068" width="14.28515625" style="3" bestFit="1" customWidth="1"/>
    <col min="5069" max="5069" width="5.140625" style="3" customWidth="1"/>
    <col min="5070" max="5070" width="27.28515625" style="3" customWidth="1"/>
    <col min="5071" max="5071" width="13.7109375" style="3" customWidth="1"/>
    <col min="5072" max="5072" width="19.7109375" style="3" customWidth="1"/>
    <col min="5073" max="5073" width="14.85546875" style="3" bestFit="1" customWidth="1"/>
    <col min="5074" max="5076" width="9.28515625" style="3"/>
    <col min="5077" max="5077" width="41.7109375" style="3" customWidth="1"/>
    <col min="5078" max="5078" width="17.85546875" style="3" bestFit="1" customWidth="1"/>
    <col min="5079" max="5321" width="9.28515625" style="3"/>
    <col min="5322" max="5322" width="7.5703125" style="3" customWidth="1"/>
    <col min="5323" max="5323" width="22.28515625" style="3" customWidth="1"/>
    <col min="5324" max="5324" width="14.28515625" style="3" bestFit="1" customWidth="1"/>
    <col min="5325" max="5325" width="5.140625" style="3" customWidth="1"/>
    <col min="5326" max="5326" width="27.28515625" style="3" customWidth="1"/>
    <col min="5327" max="5327" width="13.7109375" style="3" customWidth="1"/>
    <col min="5328" max="5328" width="19.7109375" style="3" customWidth="1"/>
    <col min="5329" max="5329" width="14.85546875" style="3" bestFit="1" customWidth="1"/>
    <col min="5330" max="5332" width="9.28515625" style="3"/>
    <col min="5333" max="5333" width="41.7109375" style="3" customWidth="1"/>
    <col min="5334" max="5334" width="17.85546875" style="3" bestFit="1" customWidth="1"/>
    <col min="5335" max="5577" width="9.28515625" style="3"/>
    <col min="5578" max="5578" width="7.5703125" style="3" customWidth="1"/>
    <col min="5579" max="5579" width="22.28515625" style="3" customWidth="1"/>
    <col min="5580" max="5580" width="14.28515625" style="3" bestFit="1" customWidth="1"/>
    <col min="5581" max="5581" width="5.140625" style="3" customWidth="1"/>
    <col min="5582" max="5582" width="27.28515625" style="3" customWidth="1"/>
    <col min="5583" max="5583" width="13.7109375" style="3" customWidth="1"/>
    <col min="5584" max="5584" width="19.7109375" style="3" customWidth="1"/>
    <col min="5585" max="5585" width="14.85546875" style="3" bestFit="1" customWidth="1"/>
    <col min="5586" max="5588" width="9.28515625" style="3"/>
    <col min="5589" max="5589" width="41.7109375" style="3" customWidth="1"/>
    <col min="5590" max="5590" width="17.85546875" style="3" bestFit="1" customWidth="1"/>
    <col min="5591" max="5833" width="9.28515625" style="3"/>
    <col min="5834" max="5834" width="7.5703125" style="3" customWidth="1"/>
    <col min="5835" max="5835" width="22.28515625" style="3" customWidth="1"/>
    <col min="5836" max="5836" width="14.28515625" style="3" bestFit="1" customWidth="1"/>
    <col min="5837" max="5837" width="5.140625" style="3" customWidth="1"/>
    <col min="5838" max="5838" width="27.28515625" style="3" customWidth="1"/>
    <col min="5839" max="5839" width="13.7109375" style="3" customWidth="1"/>
    <col min="5840" max="5840" width="19.7109375" style="3" customWidth="1"/>
    <col min="5841" max="5841" width="14.85546875" style="3" bestFit="1" customWidth="1"/>
    <col min="5842" max="5844" width="9.28515625" style="3"/>
    <col min="5845" max="5845" width="41.7109375" style="3" customWidth="1"/>
    <col min="5846" max="5846" width="17.85546875" style="3" bestFit="1" customWidth="1"/>
    <col min="5847" max="6089" width="9.28515625" style="3"/>
    <col min="6090" max="6090" width="7.5703125" style="3" customWidth="1"/>
    <col min="6091" max="6091" width="22.28515625" style="3" customWidth="1"/>
    <col min="6092" max="6092" width="14.28515625" style="3" bestFit="1" customWidth="1"/>
    <col min="6093" max="6093" width="5.140625" style="3" customWidth="1"/>
    <col min="6094" max="6094" width="27.28515625" style="3" customWidth="1"/>
    <col min="6095" max="6095" width="13.7109375" style="3" customWidth="1"/>
    <col min="6096" max="6096" width="19.7109375" style="3" customWidth="1"/>
    <col min="6097" max="6097" width="14.85546875" style="3" bestFit="1" customWidth="1"/>
    <col min="6098" max="6100" width="9.28515625" style="3"/>
    <col min="6101" max="6101" width="41.7109375" style="3" customWidth="1"/>
    <col min="6102" max="6102" width="17.85546875" style="3" bestFit="1" customWidth="1"/>
    <col min="6103" max="6345" width="9.28515625" style="3"/>
    <col min="6346" max="6346" width="7.5703125" style="3" customWidth="1"/>
    <col min="6347" max="6347" width="22.28515625" style="3" customWidth="1"/>
    <col min="6348" max="6348" width="14.28515625" style="3" bestFit="1" customWidth="1"/>
    <col min="6349" max="6349" width="5.140625" style="3" customWidth="1"/>
    <col min="6350" max="6350" width="27.28515625" style="3" customWidth="1"/>
    <col min="6351" max="6351" width="13.7109375" style="3" customWidth="1"/>
    <col min="6352" max="6352" width="19.7109375" style="3" customWidth="1"/>
    <col min="6353" max="6353" width="14.85546875" style="3" bestFit="1" customWidth="1"/>
    <col min="6354" max="6356" width="9.28515625" style="3"/>
    <col min="6357" max="6357" width="41.7109375" style="3" customWidth="1"/>
    <col min="6358" max="6358" width="17.85546875" style="3" bestFit="1" customWidth="1"/>
    <col min="6359" max="6601" width="9.28515625" style="3"/>
    <col min="6602" max="6602" width="7.5703125" style="3" customWidth="1"/>
    <col min="6603" max="6603" width="22.28515625" style="3" customWidth="1"/>
    <col min="6604" max="6604" width="14.28515625" style="3" bestFit="1" customWidth="1"/>
    <col min="6605" max="6605" width="5.140625" style="3" customWidth="1"/>
    <col min="6606" max="6606" width="27.28515625" style="3" customWidth="1"/>
    <col min="6607" max="6607" width="13.7109375" style="3" customWidth="1"/>
    <col min="6608" max="6608" width="19.7109375" style="3" customWidth="1"/>
    <col min="6609" max="6609" width="14.85546875" style="3" bestFit="1" customWidth="1"/>
    <col min="6610" max="6612" width="9.28515625" style="3"/>
    <col min="6613" max="6613" width="41.7109375" style="3" customWidth="1"/>
    <col min="6614" max="6614" width="17.85546875" style="3" bestFit="1" customWidth="1"/>
    <col min="6615" max="6857" width="9.28515625" style="3"/>
    <col min="6858" max="6858" width="7.5703125" style="3" customWidth="1"/>
    <col min="6859" max="6859" width="22.28515625" style="3" customWidth="1"/>
    <col min="6860" max="6860" width="14.28515625" style="3" bestFit="1" customWidth="1"/>
    <col min="6861" max="6861" width="5.140625" style="3" customWidth="1"/>
    <col min="6862" max="6862" width="27.28515625" style="3" customWidth="1"/>
    <col min="6863" max="6863" width="13.7109375" style="3" customWidth="1"/>
    <col min="6864" max="6864" width="19.7109375" style="3" customWidth="1"/>
    <col min="6865" max="6865" width="14.85546875" style="3" bestFit="1" customWidth="1"/>
    <col min="6866" max="6868" width="9.28515625" style="3"/>
    <col min="6869" max="6869" width="41.7109375" style="3" customWidth="1"/>
    <col min="6870" max="6870" width="17.85546875" style="3" bestFit="1" customWidth="1"/>
    <col min="6871" max="7113" width="9.28515625" style="3"/>
    <col min="7114" max="7114" width="7.5703125" style="3" customWidth="1"/>
    <col min="7115" max="7115" width="22.28515625" style="3" customWidth="1"/>
    <col min="7116" max="7116" width="14.28515625" style="3" bestFit="1" customWidth="1"/>
    <col min="7117" max="7117" width="5.140625" style="3" customWidth="1"/>
    <col min="7118" max="7118" width="27.28515625" style="3" customWidth="1"/>
    <col min="7119" max="7119" width="13.7109375" style="3" customWidth="1"/>
    <col min="7120" max="7120" width="19.7109375" style="3" customWidth="1"/>
    <col min="7121" max="7121" width="14.85546875" style="3" bestFit="1" customWidth="1"/>
    <col min="7122" max="7124" width="9.28515625" style="3"/>
    <col min="7125" max="7125" width="41.7109375" style="3" customWidth="1"/>
    <col min="7126" max="7126" width="17.85546875" style="3" bestFit="1" customWidth="1"/>
    <col min="7127" max="7369" width="9.28515625" style="3"/>
    <col min="7370" max="7370" width="7.5703125" style="3" customWidth="1"/>
    <col min="7371" max="7371" width="22.28515625" style="3" customWidth="1"/>
    <col min="7372" max="7372" width="14.28515625" style="3" bestFit="1" customWidth="1"/>
    <col min="7373" max="7373" width="5.140625" style="3" customWidth="1"/>
    <col min="7374" max="7374" width="27.28515625" style="3" customWidth="1"/>
    <col min="7375" max="7375" width="13.7109375" style="3" customWidth="1"/>
    <col min="7376" max="7376" width="19.7109375" style="3" customWidth="1"/>
    <col min="7377" max="7377" width="14.85546875" style="3" bestFit="1" customWidth="1"/>
    <col min="7378" max="7380" width="9.28515625" style="3"/>
    <col min="7381" max="7381" width="41.7109375" style="3" customWidth="1"/>
    <col min="7382" max="7382" width="17.85546875" style="3" bestFit="1" customWidth="1"/>
    <col min="7383" max="7625" width="9.28515625" style="3"/>
    <col min="7626" max="7626" width="7.5703125" style="3" customWidth="1"/>
    <col min="7627" max="7627" width="22.28515625" style="3" customWidth="1"/>
    <col min="7628" max="7628" width="14.28515625" style="3" bestFit="1" customWidth="1"/>
    <col min="7629" max="7629" width="5.140625" style="3" customWidth="1"/>
    <col min="7630" max="7630" width="27.28515625" style="3" customWidth="1"/>
    <col min="7631" max="7631" width="13.7109375" style="3" customWidth="1"/>
    <col min="7632" max="7632" width="19.7109375" style="3" customWidth="1"/>
    <col min="7633" max="7633" width="14.85546875" style="3" bestFit="1" customWidth="1"/>
    <col min="7634" max="7636" width="9.28515625" style="3"/>
    <col min="7637" max="7637" width="41.7109375" style="3" customWidth="1"/>
    <col min="7638" max="7638" width="17.85546875" style="3" bestFit="1" customWidth="1"/>
    <col min="7639" max="7881" width="9.28515625" style="3"/>
    <col min="7882" max="7882" width="7.5703125" style="3" customWidth="1"/>
    <col min="7883" max="7883" width="22.28515625" style="3" customWidth="1"/>
    <col min="7884" max="7884" width="14.28515625" style="3" bestFit="1" customWidth="1"/>
    <col min="7885" max="7885" width="5.140625" style="3" customWidth="1"/>
    <col min="7886" max="7886" width="27.28515625" style="3" customWidth="1"/>
    <col min="7887" max="7887" width="13.7109375" style="3" customWidth="1"/>
    <col min="7888" max="7888" width="19.7109375" style="3" customWidth="1"/>
    <col min="7889" max="7889" width="14.85546875" style="3" bestFit="1" customWidth="1"/>
    <col min="7890" max="7892" width="9.28515625" style="3"/>
    <col min="7893" max="7893" width="41.7109375" style="3" customWidth="1"/>
    <col min="7894" max="7894" width="17.85546875" style="3" bestFit="1" customWidth="1"/>
    <col min="7895" max="8137" width="9.28515625" style="3"/>
    <col min="8138" max="8138" width="7.5703125" style="3" customWidth="1"/>
    <col min="8139" max="8139" width="22.28515625" style="3" customWidth="1"/>
    <col min="8140" max="8140" width="14.28515625" style="3" bestFit="1" customWidth="1"/>
    <col min="8141" max="8141" width="5.140625" style="3" customWidth="1"/>
    <col min="8142" max="8142" width="27.28515625" style="3" customWidth="1"/>
    <col min="8143" max="8143" width="13.7109375" style="3" customWidth="1"/>
    <col min="8144" max="8144" width="19.7109375" style="3" customWidth="1"/>
    <col min="8145" max="8145" width="14.85546875" style="3" bestFit="1" customWidth="1"/>
    <col min="8146" max="8148" width="9.28515625" style="3"/>
    <col min="8149" max="8149" width="41.7109375" style="3" customWidth="1"/>
    <col min="8150" max="8150" width="17.85546875" style="3" bestFit="1" customWidth="1"/>
    <col min="8151" max="8393" width="9.28515625" style="3"/>
    <col min="8394" max="8394" width="7.5703125" style="3" customWidth="1"/>
    <col min="8395" max="8395" width="22.28515625" style="3" customWidth="1"/>
    <col min="8396" max="8396" width="14.28515625" style="3" bestFit="1" customWidth="1"/>
    <col min="8397" max="8397" width="5.140625" style="3" customWidth="1"/>
    <col min="8398" max="8398" width="27.28515625" style="3" customWidth="1"/>
    <col min="8399" max="8399" width="13.7109375" style="3" customWidth="1"/>
    <col min="8400" max="8400" width="19.7109375" style="3" customWidth="1"/>
    <col min="8401" max="8401" width="14.85546875" style="3" bestFit="1" customWidth="1"/>
    <col min="8402" max="8404" width="9.28515625" style="3"/>
    <col min="8405" max="8405" width="41.7109375" style="3" customWidth="1"/>
    <col min="8406" max="8406" width="17.85546875" style="3" bestFit="1" customWidth="1"/>
    <col min="8407" max="8649" width="9.28515625" style="3"/>
    <col min="8650" max="8650" width="7.5703125" style="3" customWidth="1"/>
    <col min="8651" max="8651" width="22.28515625" style="3" customWidth="1"/>
    <col min="8652" max="8652" width="14.28515625" style="3" bestFit="1" customWidth="1"/>
    <col min="8653" max="8653" width="5.140625" style="3" customWidth="1"/>
    <col min="8654" max="8654" width="27.28515625" style="3" customWidth="1"/>
    <col min="8655" max="8655" width="13.7109375" style="3" customWidth="1"/>
    <col min="8656" max="8656" width="19.7109375" style="3" customWidth="1"/>
    <col min="8657" max="8657" width="14.85546875" style="3" bestFit="1" customWidth="1"/>
    <col min="8658" max="8660" width="9.28515625" style="3"/>
    <col min="8661" max="8661" width="41.7109375" style="3" customWidth="1"/>
    <col min="8662" max="8662" width="17.85546875" style="3" bestFit="1" customWidth="1"/>
    <col min="8663" max="8905" width="9.28515625" style="3"/>
    <col min="8906" max="8906" width="7.5703125" style="3" customWidth="1"/>
    <col min="8907" max="8907" width="22.28515625" style="3" customWidth="1"/>
    <col min="8908" max="8908" width="14.28515625" style="3" bestFit="1" customWidth="1"/>
    <col min="8909" max="8909" width="5.140625" style="3" customWidth="1"/>
    <col min="8910" max="8910" width="27.28515625" style="3" customWidth="1"/>
    <col min="8911" max="8911" width="13.7109375" style="3" customWidth="1"/>
    <col min="8912" max="8912" width="19.7109375" style="3" customWidth="1"/>
    <col min="8913" max="8913" width="14.85546875" style="3" bestFit="1" customWidth="1"/>
    <col min="8914" max="8916" width="9.28515625" style="3"/>
    <col min="8917" max="8917" width="41.7109375" style="3" customWidth="1"/>
    <col min="8918" max="8918" width="17.85546875" style="3" bestFit="1" customWidth="1"/>
    <col min="8919" max="9161" width="9.28515625" style="3"/>
    <col min="9162" max="9162" width="7.5703125" style="3" customWidth="1"/>
    <col min="9163" max="9163" width="22.28515625" style="3" customWidth="1"/>
    <col min="9164" max="9164" width="14.28515625" style="3" bestFit="1" customWidth="1"/>
    <col min="9165" max="9165" width="5.140625" style="3" customWidth="1"/>
    <col min="9166" max="9166" width="27.28515625" style="3" customWidth="1"/>
    <col min="9167" max="9167" width="13.7109375" style="3" customWidth="1"/>
    <col min="9168" max="9168" width="19.7109375" style="3" customWidth="1"/>
    <col min="9169" max="9169" width="14.85546875" style="3" bestFit="1" customWidth="1"/>
    <col min="9170" max="9172" width="9.28515625" style="3"/>
    <col min="9173" max="9173" width="41.7109375" style="3" customWidth="1"/>
    <col min="9174" max="9174" width="17.85546875" style="3" bestFit="1" customWidth="1"/>
    <col min="9175" max="9417" width="9.28515625" style="3"/>
    <col min="9418" max="9418" width="7.5703125" style="3" customWidth="1"/>
    <col min="9419" max="9419" width="22.28515625" style="3" customWidth="1"/>
    <col min="9420" max="9420" width="14.28515625" style="3" bestFit="1" customWidth="1"/>
    <col min="9421" max="9421" width="5.140625" style="3" customWidth="1"/>
    <col min="9422" max="9422" width="27.28515625" style="3" customWidth="1"/>
    <col min="9423" max="9423" width="13.7109375" style="3" customWidth="1"/>
    <col min="9424" max="9424" width="19.7109375" style="3" customWidth="1"/>
    <col min="9425" max="9425" width="14.85546875" style="3" bestFit="1" customWidth="1"/>
    <col min="9426" max="9428" width="9.28515625" style="3"/>
    <col min="9429" max="9429" width="41.7109375" style="3" customWidth="1"/>
    <col min="9430" max="9430" width="17.85546875" style="3" bestFit="1" customWidth="1"/>
    <col min="9431" max="9673" width="9.28515625" style="3"/>
    <col min="9674" max="9674" width="7.5703125" style="3" customWidth="1"/>
    <col min="9675" max="9675" width="22.28515625" style="3" customWidth="1"/>
    <col min="9676" max="9676" width="14.28515625" style="3" bestFit="1" customWidth="1"/>
    <col min="9677" max="9677" width="5.140625" style="3" customWidth="1"/>
    <col min="9678" max="9678" width="27.28515625" style="3" customWidth="1"/>
    <col min="9679" max="9679" width="13.7109375" style="3" customWidth="1"/>
    <col min="9680" max="9680" width="19.7109375" style="3" customWidth="1"/>
    <col min="9681" max="9681" width="14.85546875" style="3" bestFit="1" customWidth="1"/>
    <col min="9682" max="9684" width="9.28515625" style="3"/>
    <col min="9685" max="9685" width="41.7109375" style="3" customWidth="1"/>
    <col min="9686" max="9686" width="17.85546875" style="3" bestFit="1" customWidth="1"/>
    <col min="9687" max="9929" width="9.28515625" style="3"/>
    <col min="9930" max="9930" width="7.5703125" style="3" customWidth="1"/>
    <col min="9931" max="9931" width="22.28515625" style="3" customWidth="1"/>
    <col min="9932" max="9932" width="14.28515625" style="3" bestFit="1" customWidth="1"/>
    <col min="9933" max="9933" width="5.140625" style="3" customWidth="1"/>
    <col min="9934" max="9934" width="27.28515625" style="3" customWidth="1"/>
    <col min="9935" max="9935" width="13.7109375" style="3" customWidth="1"/>
    <col min="9936" max="9936" width="19.7109375" style="3" customWidth="1"/>
    <col min="9937" max="9937" width="14.85546875" style="3" bestFit="1" customWidth="1"/>
    <col min="9938" max="9940" width="9.28515625" style="3"/>
    <col min="9941" max="9941" width="41.7109375" style="3" customWidth="1"/>
    <col min="9942" max="9942" width="17.85546875" style="3" bestFit="1" customWidth="1"/>
    <col min="9943" max="10185" width="9.28515625" style="3"/>
    <col min="10186" max="10186" width="7.5703125" style="3" customWidth="1"/>
    <col min="10187" max="10187" width="22.28515625" style="3" customWidth="1"/>
    <col min="10188" max="10188" width="14.28515625" style="3" bestFit="1" customWidth="1"/>
    <col min="10189" max="10189" width="5.140625" style="3" customWidth="1"/>
    <col min="10190" max="10190" width="27.28515625" style="3" customWidth="1"/>
    <col min="10191" max="10191" width="13.7109375" style="3" customWidth="1"/>
    <col min="10192" max="10192" width="19.7109375" style="3" customWidth="1"/>
    <col min="10193" max="10193" width="14.85546875" style="3" bestFit="1" customWidth="1"/>
    <col min="10194" max="10196" width="9.28515625" style="3"/>
    <col min="10197" max="10197" width="41.7109375" style="3" customWidth="1"/>
    <col min="10198" max="10198" width="17.85546875" style="3" bestFit="1" customWidth="1"/>
    <col min="10199" max="10441" width="9.28515625" style="3"/>
    <col min="10442" max="10442" width="7.5703125" style="3" customWidth="1"/>
    <col min="10443" max="10443" width="22.28515625" style="3" customWidth="1"/>
    <col min="10444" max="10444" width="14.28515625" style="3" bestFit="1" customWidth="1"/>
    <col min="10445" max="10445" width="5.140625" style="3" customWidth="1"/>
    <col min="10446" max="10446" width="27.28515625" style="3" customWidth="1"/>
    <col min="10447" max="10447" width="13.7109375" style="3" customWidth="1"/>
    <col min="10448" max="10448" width="19.7109375" style="3" customWidth="1"/>
    <col min="10449" max="10449" width="14.85546875" style="3" bestFit="1" customWidth="1"/>
    <col min="10450" max="10452" width="9.28515625" style="3"/>
    <col min="10453" max="10453" width="41.7109375" style="3" customWidth="1"/>
    <col min="10454" max="10454" width="17.85546875" style="3" bestFit="1" customWidth="1"/>
    <col min="10455" max="10697" width="9.28515625" style="3"/>
    <col min="10698" max="10698" width="7.5703125" style="3" customWidth="1"/>
    <col min="10699" max="10699" width="22.28515625" style="3" customWidth="1"/>
    <col min="10700" max="10700" width="14.28515625" style="3" bestFit="1" customWidth="1"/>
    <col min="10701" max="10701" width="5.140625" style="3" customWidth="1"/>
    <col min="10702" max="10702" width="27.28515625" style="3" customWidth="1"/>
    <col min="10703" max="10703" width="13.7109375" style="3" customWidth="1"/>
    <col min="10704" max="10704" width="19.7109375" style="3" customWidth="1"/>
    <col min="10705" max="10705" width="14.85546875" style="3" bestFit="1" customWidth="1"/>
    <col min="10706" max="10708" width="9.28515625" style="3"/>
    <col min="10709" max="10709" width="41.7109375" style="3" customWidth="1"/>
    <col min="10710" max="10710" width="17.85546875" style="3" bestFit="1" customWidth="1"/>
    <col min="10711" max="10953" width="9.28515625" style="3"/>
    <col min="10954" max="10954" width="7.5703125" style="3" customWidth="1"/>
    <col min="10955" max="10955" width="22.28515625" style="3" customWidth="1"/>
    <col min="10956" max="10956" width="14.28515625" style="3" bestFit="1" customWidth="1"/>
    <col min="10957" max="10957" width="5.140625" style="3" customWidth="1"/>
    <col min="10958" max="10958" width="27.28515625" style="3" customWidth="1"/>
    <col min="10959" max="10959" width="13.7109375" style="3" customWidth="1"/>
    <col min="10960" max="10960" width="19.7109375" style="3" customWidth="1"/>
    <col min="10961" max="10961" width="14.85546875" style="3" bestFit="1" customWidth="1"/>
    <col min="10962" max="10964" width="9.28515625" style="3"/>
    <col min="10965" max="10965" width="41.7109375" style="3" customWidth="1"/>
    <col min="10966" max="10966" width="17.85546875" style="3" bestFit="1" customWidth="1"/>
    <col min="10967" max="11209" width="9.28515625" style="3"/>
    <col min="11210" max="11210" width="7.5703125" style="3" customWidth="1"/>
    <col min="11211" max="11211" width="22.28515625" style="3" customWidth="1"/>
    <col min="11212" max="11212" width="14.28515625" style="3" bestFit="1" customWidth="1"/>
    <col min="11213" max="11213" width="5.140625" style="3" customWidth="1"/>
    <col min="11214" max="11214" width="27.28515625" style="3" customWidth="1"/>
    <col min="11215" max="11215" width="13.7109375" style="3" customWidth="1"/>
    <col min="11216" max="11216" width="19.7109375" style="3" customWidth="1"/>
    <col min="11217" max="11217" width="14.85546875" style="3" bestFit="1" customWidth="1"/>
    <col min="11218" max="11220" width="9.28515625" style="3"/>
    <col min="11221" max="11221" width="41.7109375" style="3" customWidth="1"/>
    <col min="11222" max="11222" width="17.85546875" style="3" bestFit="1" customWidth="1"/>
    <col min="11223" max="11465" width="9.28515625" style="3"/>
    <col min="11466" max="11466" width="7.5703125" style="3" customWidth="1"/>
    <col min="11467" max="11467" width="22.28515625" style="3" customWidth="1"/>
    <col min="11468" max="11468" width="14.28515625" style="3" bestFit="1" customWidth="1"/>
    <col min="11469" max="11469" width="5.140625" style="3" customWidth="1"/>
    <col min="11470" max="11470" width="27.28515625" style="3" customWidth="1"/>
    <col min="11471" max="11471" width="13.7109375" style="3" customWidth="1"/>
    <col min="11472" max="11472" width="19.7109375" style="3" customWidth="1"/>
    <col min="11473" max="11473" width="14.85546875" style="3" bestFit="1" customWidth="1"/>
    <col min="11474" max="11476" width="9.28515625" style="3"/>
    <col min="11477" max="11477" width="41.7109375" style="3" customWidth="1"/>
    <col min="11478" max="11478" width="17.85546875" style="3" bestFit="1" customWidth="1"/>
    <col min="11479" max="11721" width="9.28515625" style="3"/>
    <col min="11722" max="11722" width="7.5703125" style="3" customWidth="1"/>
    <col min="11723" max="11723" width="22.28515625" style="3" customWidth="1"/>
    <col min="11724" max="11724" width="14.28515625" style="3" bestFit="1" customWidth="1"/>
    <col min="11725" max="11725" width="5.140625" style="3" customWidth="1"/>
    <col min="11726" max="11726" width="27.28515625" style="3" customWidth="1"/>
    <col min="11727" max="11727" width="13.7109375" style="3" customWidth="1"/>
    <col min="11728" max="11728" width="19.7109375" style="3" customWidth="1"/>
    <col min="11729" max="11729" width="14.85546875" style="3" bestFit="1" customWidth="1"/>
    <col min="11730" max="11732" width="9.28515625" style="3"/>
    <col min="11733" max="11733" width="41.7109375" style="3" customWidth="1"/>
    <col min="11734" max="11734" width="17.85546875" style="3" bestFit="1" customWidth="1"/>
    <col min="11735" max="11977" width="9.28515625" style="3"/>
    <col min="11978" max="11978" width="7.5703125" style="3" customWidth="1"/>
    <col min="11979" max="11979" width="22.28515625" style="3" customWidth="1"/>
    <col min="11980" max="11980" width="14.28515625" style="3" bestFit="1" customWidth="1"/>
    <col min="11981" max="11981" width="5.140625" style="3" customWidth="1"/>
    <col min="11982" max="11982" width="27.28515625" style="3" customWidth="1"/>
    <col min="11983" max="11983" width="13.7109375" style="3" customWidth="1"/>
    <col min="11984" max="11984" width="19.7109375" style="3" customWidth="1"/>
    <col min="11985" max="11985" width="14.85546875" style="3" bestFit="1" customWidth="1"/>
    <col min="11986" max="11988" width="9.28515625" style="3"/>
    <col min="11989" max="11989" width="41.7109375" style="3" customWidth="1"/>
    <col min="11990" max="11990" width="17.85546875" style="3" bestFit="1" customWidth="1"/>
    <col min="11991" max="12233" width="9.28515625" style="3"/>
    <col min="12234" max="12234" width="7.5703125" style="3" customWidth="1"/>
    <col min="12235" max="12235" width="22.28515625" style="3" customWidth="1"/>
    <col min="12236" max="12236" width="14.28515625" style="3" bestFit="1" customWidth="1"/>
    <col min="12237" max="12237" width="5.140625" style="3" customWidth="1"/>
    <col min="12238" max="12238" width="27.28515625" style="3" customWidth="1"/>
    <col min="12239" max="12239" width="13.7109375" style="3" customWidth="1"/>
    <col min="12240" max="12240" width="19.7109375" style="3" customWidth="1"/>
    <col min="12241" max="12241" width="14.85546875" style="3" bestFit="1" customWidth="1"/>
    <col min="12242" max="12244" width="9.28515625" style="3"/>
    <col min="12245" max="12245" width="41.7109375" style="3" customWidth="1"/>
    <col min="12246" max="12246" width="17.85546875" style="3" bestFit="1" customWidth="1"/>
    <col min="12247" max="12489" width="9.28515625" style="3"/>
    <col min="12490" max="12490" width="7.5703125" style="3" customWidth="1"/>
    <col min="12491" max="12491" width="22.28515625" style="3" customWidth="1"/>
    <col min="12492" max="12492" width="14.28515625" style="3" bestFit="1" customWidth="1"/>
    <col min="12493" max="12493" width="5.140625" style="3" customWidth="1"/>
    <col min="12494" max="12494" width="27.28515625" style="3" customWidth="1"/>
    <col min="12495" max="12495" width="13.7109375" style="3" customWidth="1"/>
    <col min="12496" max="12496" width="19.7109375" style="3" customWidth="1"/>
    <col min="12497" max="12497" width="14.85546875" style="3" bestFit="1" customWidth="1"/>
    <col min="12498" max="12500" width="9.28515625" style="3"/>
    <col min="12501" max="12501" width="41.7109375" style="3" customWidth="1"/>
    <col min="12502" max="12502" width="17.85546875" style="3" bestFit="1" customWidth="1"/>
    <col min="12503" max="12745" width="9.28515625" style="3"/>
    <col min="12746" max="12746" width="7.5703125" style="3" customWidth="1"/>
    <col min="12747" max="12747" width="22.28515625" style="3" customWidth="1"/>
    <col min="12748" max="12748" width="14.28515625" style="3" bestFit="1" customWidth="1"/>
    <col min="12749" max="12749" width="5.140625" style="3" customWidth="1"/>
    <col min="12750" max="12750" width="27.28515625" style="3" customWidth="1"/>
    <col min="12751" max="12751" width="13.7109375" style="3" customWidth="1"/>
    <col min="12752" max="12752" width="19.7109375" style="3" customWidth="1"/>
    <col min="12753" max="12753" width="14.85546875" style="3" bestFit="1" customWidth="1"/>
    <col min="12754" max="12756" width="9.28515625" style="3"/>
    <col min="12757" max="12757" width="41.7109375" style="3" customWidth="1"/>
    <col min="12758" max="12758" width="17.85546875" style="3" bestFit="1" customWidth="1"/>
    <col min="12759" max="13001" width="9.28515625" style="3"/>
    <col min="13002" max="13002" width="7.5703125" style="3" customWidth="1"/>
    <col min="13003" max="13003" width="22.28515625" style="3" customWidth="1"/>
    <col min="13004" max="13004" width="14.28515625" style="3" bestFit="1" customWidth="1"/>
    <col min="13005" max="13005" width="5.140625" style="3" customWidth="1"/>
    <col min="13006" max="13006" width="27.28515625" style="3" customWidth="1"/>
    <col min="13007" max="13007" width="13.7109375" style="3" customWidth="1"/>
    <col min="13008" max="13008" width="19.7109375" style="3" customWidth="1"/>
    <col min="13009" max="13009" width="14.85546875" style="3" bestFit="1" customWidth="1"/>
    <col min="13010" max="13012" width="9.28515625" style="3"/>
    <col min="13013" max="13013" width="41.7109375" style="3" customWidth="1"/>
    <col min="13014" max="13014" width="17.85546875" style="3" bestFit="1" customWidth="1"/>
    <col min="13015" max="13257" width="9.28515625" style="3"/>
    <col min="13258" max="13258" width="7.5703125" style="3" customWidth="1"/>
    <col min="13259" max="13259" width="22.28515625" style="3" customWidth="1"/>
    <col min="13260" max="13260" width="14.28515625" style="3" bestFit="1" customWidth="1"/>
    <col min="13261" max="13261" width="5.140625" style="3" customWidth="1"/>
    <col min="13262" max="13262" width="27.28515625" style="3" customWidth="1"/>
    <col min="13263" max="13263" width="13.7109375" style="3" customWidth="1"/>
    <col min="13264" max="13264" width="19.7109375" style="3" customWidth="1"/>
    <col min="13265" max="13265" width="14.85546875" style="3" bestFit="1" customWidth="1"/>
    <col min="13266" max="13268" width="9.28515625" style="3"/>
    <col min="13269" max="13269" width="41.7109375" style="3" customWidth="1"/>
    <col min="13270" max="13270" width="17.85546875" style="3" bestFit="1" customWidth="1"/>
    <col min="13271" max="13513" width="9.28515625" style="3"/>
    <col min="13514" max="13514" width="7.5703125" style="3" customWidth="1"/>
    <col min="13515" max="13515" width="22.28515625" style="3" customWidth="1"/>
    <col min="13516" max="13516" width="14.28515625" style="3" bestFit="1" customWidth="1"/>
    <col min="13517" max="13517" width="5.140625" style="3" customWidth="1"/>
    <col min="13518" max="13518" width="27.28515625" style="3" customWidth="1"/>
    <col min="13519" max="13519" width="13.7109375" style="3" customWidth="1"/>
    <col min="13520" max="13520" width="19.7109375" style="3" customWidth="1"/>
    <col min="13521" max="13521" width="14.85546875" style="3" bestFit="1" customWidth="1"/>
    <col min="13522" max="13524" width="9.28515625" style="3"/>
    <col min="13525" max="13525" width="41.7109375" style="3" customWidth="1"/>
    <col min="13526" max="13526" width="17.85546875" style="3" bestFit="1" customWidth="1"/>
    <col min="13527" max="13769" width="9.28515625" style="3"/>
    <col min="13770" max="13770" width="7.5703125" style="3" customWidth="1"/>
    <col min="13771" max="13771" width="22.28515625" style="3" customWidth="1"/>
    <col min="13772" max="13772" width="14.28515625" style="3" bestFit="1" customWidth="1"/>
    <col min="13773" max="13773" width="5.140625" style="3" customWidth="1"/>
    <col min="13774" max="13774" width="27.28515625" style="3" customWidth="1"/>
    <col min="13775" max="13775" width="13.7109375" style="3" customWidth="1"/>
    <col min="13776" max="13776" width="19.7109375" style="3" customWidth="1"/>
    <col min="13777" max="13777" width="14.85546875" style="3" bestFit="1" customWidth="1"/>
    <col min="13778" max="13780" width="9.28515625" style="3"/>
    <col min="13781" max="13781" width="41.7109375" style="3" customWidth="1"/>
    <col min="13782" max="13782" width="17.85546875" style="3" bestFit="1" customWidth="1"/>
    <col min="13783" max="14025" width="9.28515625" style="3"/>
    <col min="14026" max="14026" width="7.5703125" style="3" customWidth="1"/>
    <col min="14027" max="14027" width="22.28515625" style="3" customWidth="1"/>
    <col min="14028" max="14028" width="14.28515625" style="3" bestFit="1" customWidth="1"/>
    <col min="14029" max="14029" width="5.140625" style="3" customWidth="1"/>
    <col min="14030" max="14030" width="27.28515625" style="3" customWidth="1"/>
    <col min="14031" max="14031" width="13.7109375" style="3" customWidth="1"/>
    <col min="14032" max="14032" width="19.7109375" style="3" customWidth="1"/>
    <col min="14033" max="14033" width="14.85546875" style="3" bestFit="1" customWidth="1"/>
    <col min="14034" max="14036" width="9.28515625" style="3"/>
    <col min="14037" max="14037" width="41.7109375" style="3" customWidth="1"/>
    <col min="14038" max="14038" width="17.85546875" style="3" bestFit="1" customWidth="1"/>
    <col min="14039" max="14281" width="9.28515625" style="3"/>
    <col min="14282" max="14282" width="7.5703125" style="3" customWidth="1"/>
    <col min="14283" max="14283" width="22.28515625" style="3" customWidth="1"/>
    <col min="14284" max="14284" width="14.28515625" style="3" bestFit="1" customWidth="1"/>
    <col min="14285" max="14285" width="5.140625" style="3" customWidth="1"/>
    <col min="14286" max="14286" width="27.28515625" style="3" customWidth="1"/>
    <col min="14287" max="14287" width="13.7109375" style="3" customWidth="1"/>
    <col min="14288" max="14288" width="19.7109375" style="3" customWidth="1"/>
    <col min="14289" max="14289" width="14.85546875" style="3" bestFit="1" customWidth="1"/>
    <col min="14290" max="14292" width="9.28515625" style="3"/>
    <col min="14293" max="14293" width="41.7109375" style="3" customWidth="1"/>
    <col min="14294" max="14294" width="17.85546875" style="3" bestFit="1" customWidth="1"/>
    <col min="14295" max="14537" width="9.28515625" style="3"/>
    <col min="14538" max="14538" width="7.5703125" style="3" customWidth="1"/>
    <col min="14539" max="14539" width="22.28515625" style="3" customWidth="1"/>
    <col min="14540" max="14540" width="14.28515625" style="3" bestFit="1" customWidth="1"/>
    <col min="14541" max="14541" width="5.140625" style="3" customWidth="1"/>
    <col min="14542" max="14542" width="27.28515625" style="3" customWidth="1"/>
    <col min="14543" max="14543" width="13.7109375" style="3" customWidth="1"/>
    <col min="14544" max="14544" width="19.7109375" style="3" customWidth="1"/>
    <col min="14545" max="14545" width="14.85546875" style="3" bestFit="1" customWidth="1"/>
    <col min="14546" max="14548" width="9.28515625" style="3"/>
    <col min="14549" max="14549" width="41.7109375" style="3" customWidth="1"/>
    <col min="14550" max="14550" width="17.85546875" style="3" bestFit="1" customWidth="1"/>
    <col min="14551" max="14793" width="9.28515625" style="3"/>
    <col min="14794" max="14794" width="7.5703125" style="3" customWidth="1"/>
    <col min="14795" max="14795" width="22.28515625" style="3" customWidth="1"/>
    <col min="14796" max="14796" width="14.28515625" style="3" bestFit="1" customWidth="1"/>
    <col min="14797" max="14797" width="5.140625" style="3" customWidth="1"/>
    <col min="14798" max="14798" width="27.28515625" style="3" customWidth="1"/>
    <col min="14799" max="14799" width="13.7109375" style="3" customWidth="1"/>
    <col min="14800" max="14800" width="19.7109375" style="3" customWidth="1"/>
    <col min="14801" max="14801" width="14.85546875" style="3" bestFit="1" customWidth="1"/>
    <col min="14802" max="14804" width="9.28515625" style="3"/>
    <col min="14805" max="14805" width="41.7109375" style="3" customWidth="1"/>
    <col min="14806" max="14806" width="17.85546875" style="3" bestFit="1" customWidth="1"/>
    <col min="14807" max="15049" width="9.28515625" style="3"/>
    <col min="15050" max="15050" width="7.5703125" style="3" customWidth="1"/>
    <col min="15051" max="15051" width="22.28515625" style="3" customWidth="1"/>
    <col min="15052" max="15052" width="14.28515625" style="3" bestFit="1" customWidth="1"/>
    <col min="15053" max="15053" width="5.140625" style="3" customWidth="1"/>
    <col min="15054" max="15054" width="27.28515625" style="3" customWidth="1"/>
    <col min="15055" max="15055" width="13.7109375" style="3" customWidth="1"/>
    <col min="15056" max="15056" width="19.7109375" style="3" customWidth="1"/>
    <col min="15057" max="15057" width="14.85546875" style="3" bestFit="1" customWidth="1"/>
    <col min="15058" max="15060" width="9.28515625" style="3"/>
    <col min="15061" max="15061" width="41.7109375" style="3" customWidth="1"/>
    <col min="15062" max="15062" width="17.85546875" style="3" bestFit="1" customWidth="1"/>
    <col min="15063" max="15305" width="9.28515625" style="3"/>
    <col min="15306" max="15306" width="7.5703125" style="3" customWidth="1"/>
    <col min="15307" max="15307" width="22.28515625" style="3" customWidth="1"/>
    <col min="15308" max="15308" width="14.28515625" style="3" bestFit="1" customWidth="1"/>
    <col min="15309" max="15309" width="5.140625" style="3" customWidth="1"/>
    <col min="15310" max="15310" width="27.28515625" style="3" customWidth="1"/>
    <col min="15311" max="15311" width="13.7109375" style="3" customWidth="1"/>
    <col min="15312" max="15312" width="19.7109375" style="3" customWidth="1"/>
    <col min="15313" max="15313" width="14.85546875" style="3" bestFit="1" customWidth="1"/>
    <col min="15314" max="15316" width="9.28515625" style="3"/>
    <col min="15317" max="15317" width="41.7109375" style="3" customWidth="1"/>
    <col min="15318" max="15318" width="17.85546875" style="3" bestFit="1" customWidth="1"/>
    <col min="15319" max="15561" width="9.28515625" style="3"/>
    <col min="15562" max="15562" width="7.5703125" style="3" customWidth="1"/>
    <col min="15563" max="15563" width="22.28515625" style="3" customWidth="1"/>
    <col min="15564" max="15564" width="14.28515625" style="3" bestFit="1" customWidth="1"/>
    <col min="15565" max="15565" width="5.140625" style="3" customWidth="1"/>
    <col min="15566" max="15566" width="27.28515625" style="3" customWidth="1"/>
    <col min="15567" max="15567" width="13.7109375" style="3" customWidth="1"/>
    <col min="15568" max="15568" width="19.7109375" style="3" customWidth="1"/>
    <col min="15569" max="15569" width="14.85546875" style="3" bestFit="1" customWidth="1"/>
    <col min="15570" max="15572" width="9.28515625" style="3"/>
    <col min="15573" max="15573" width="41.7109375" style="3" customWidth="1"/>
    <col min="15574" max="15574" width="17.85546875" style="3" bestFit="1" customWidth="1"/>
    <col min="15575" max="15817" width="9.28515625" style="3"/>
    <col min="15818" max="15818" width="7.5703125" style="3" customWidth="1"/>
    <col min="15819" max="15819" width="22.28515625" style="3" customWidth="1"/>
    <col min="15820" max="15820" width="14.28515625" style="3" bestFit="1" customWidth="1"/>
    <col min="15821" max="15821" width="5.140625" style="3" customWidth="1"/>
    <col min="15822" max="15822" width="27.28515625" style="3" customWidth="1"/>
    <col min="15823" max="15823" width="13.7109375" style="3" customWidth="1"/>
    <col min="15824" max="15824" width="19.7109375" style="3" customWidth="1"/>
    <col min="15825" max="15825" width="14.85546875" style="3" bestFit="1" customWidth="1"/>
    <col min="15826" max="15828" width="9.28515625" style="3"/>
    <col min="15829" max="15829" width="41.7109375" style="3" customWidth="1"/>
    <col min="15830" max="15830" width="17.85546875" style="3" bestFit="1" customWidth="1"/>
    <col min="15831" max="16073" width="9.28515625" style="3"/>
    <col min="16074" max="16074" width="7.5703125" style="3" customWidth="1"/>
    <col min="16075" max="16075" width="22.28515625" style="3" customWidth="1"/>
    <col min="16076" max="16076" width="14.28515625" style="3" bestFit="1" customWidth="1"/>
    <col min="16077" max="16077" width="5.140625" style="3" customWidth="1"/>
    <col min="16078" max="16078" width="27.28515625" style="3" customWidth="1"/>
    <col min="16079" max="16079" width="13.7109375" style="3" customWidth="1"/>
    <col min="16080" max="16080" width="19.7109375" style="3" customWidth="1"/>
    <col min="16081" max="16081" width="14.85546875" style="3" bestFit="1" customWidth="1"/>
    <col min="16082" max="16084" width="9.28515625" style="3"/>
    <col min="16085" max="16085" width="41.7109375" style="3" customWidth="1"/>
    <col min="16086" max="16086" width="17.85546875" style="3" bestFit="1" customWidth="1"/>
    <col min="16087" max="16384" width="9.28515625" style="3"/>
  </cols>
  <sheetData>
    <row r="1" spans="1:19" ht="30" customHeight="1" x14ac:dyDescent="0.25">
      <c r="E1" s="309" t="s">
        <v>723</v>
      </c>
      <c r="F1" s="122" t="s">
        <v>707</v>
      </c>
      <c r="G1" s="90">
        <v>44260</v>
      </c>
      <c r="H1" s="90">
        <v>44253</v>
      </c>
      <c r="I1" s="90">
        <v>44266</v>
      </c>
      <c r="J1" s="90">
        <v>44259</v>
      </c>
      <c r="K1" s="90">
        <v>44266</v>
      </c>
      <c r="L1" s="90">
        <v>44259</v>
      </c>
      <c r="M1" s="90">
        <v>44266</v>
      </c>
      <c r="N1" s="90">
        <v>44259</v>
      </c>
      <c r="O1" s="90">
        <v>44253</v>
      </c>
      <c r="P1" s="90">
        <v>44203</v>
      </c>
      <c r="Q1" s="90">
        <v>44260</v>
      </c>
      <c r="R1" s="90">
        <v>44266</v>
      </c>
      <c r="S1" s="90">
        <v>44259</v>
      </c>
    </row>
    <row r="2" spans="1:19" s="41" customFormat="1" ht="36" customHeight="1" thickBot="1" x14ac:dyDescent="0.3">
      <c r="E2" s="310"/>
      <c r="F2" s="122" t="s">
        <v>630</v>
      </c>
      <c r="G2" s="90">
        <v>44266</v>
      </c>
      <c r="H2" s="90">
        <v>44259</v>
      </c>
      <c r="I2" s="56"/>
      <c r="J2" s="56">
        <v>1</v>
      </c>
      <c r="K2" s="56"/>
      <c r="L2" s="56"/>
      <c r="M2" s="56"/>
      <c r="N2" s="56"/>
      <c r="O2" s="56"/>
      <c r="P2" s="90">
        <v>44252</v>
      </c>
      <c r="Q2" s="90">
        <v>44266</v>
      </c>
      <c r="R2" s="42"/>
      <c r="S2" s="42"/>
    </row>
    <row r="3" spans="1:19" ht="27.75" customHeight="1" x14ac:dyDescent="0.2">
      <c r="A3" s="330" t="s">
        <v>733</v>
      </c>
      <c r="B3" s="331"/>
      <c r="C3" s="331"/>
      <c r="D3" s="331"/>
      <c r="E3" s="331"/>
      <c r="F3" s="332"/>
      <c r="G3" s="314" t="s">
        <v>658</v>
      </c>
      <c r="H3" s="316" t="s">
        <v>659</v>
      </c>
      <c r="I3" s="318" t="s">
        <v>615</v>
      </c>
      <c r="J3" s="318" t="s">
        <v>616</v>
      </c>
      <c r="K3" s="316" t="s">
        <v>610</v>
      </c>
      <c r="L3" s="316" t="s">
        <v>611</v>
      </c>
      <c r="M3" s="318" t="s">
        <v>612</v>
      </c>
      <c r="N3" s="318" t="s">
        <v>613</v>
      </c>
      <c r="O3" s="316" t="s">
        <v>738</v>
      </c>
      <c r="P3" s="316" t="s">
        <v>739</v>
      </c>
      <c r="Q3" s="318" t="s">
        <v>598</v>
      </c>
      <c r="R3" s="316" t="s">
        <v>684</v>
      </c>
      <c r="S3" s="320" t="s">
        <v>685</v>
      </c>
    </row>
    <row r="4" spans="1:19" s="9" customFormat="1" ht="60" customHeight="1" thickBot="1" x14ac:dyDescent="0.3">
      <c r="A4" s="132" t="s">
        <v>589</v>
      </c>
      <c r="B4" s="133" t="s">
        <v>588</v>
      </c>
      <c r="C4" s="133" t="s">
        <v>587</v>
      </c>
      <c r="D4" s="134" t="s">
        <v>586</v>
      </c>
      <c r="E4" s="134" t="s">
        <v>585</v>
      </c>
      <c r="F4" s="135" t="s">
        <v>609</v>
      </c>
      <c r="G4" s="315"/>
      <c r="H4" s="317"/>
      <c r="I4" s="319"/>
      <c r="J4" s="319"/>
      <c r="K4" s="317"/>
      <c r="L4" s="317"/>
      <c r="M4" s="319"/>
      <c r="N4" s="319"/>
      <c r="O4" s="317"/>
      <c r="P4" s="317"/>
      <c r="Q4" s="319"/>
      <c r="R4" s="317"/>
      <c r="S4" s="321"/>
    </row>
    <row r="5" spans="1:19" s="9" customFormat="1" ht="12.75" customHeight="1" x14ac:dyDescent="0.25">
      <c r="A5" s="88" t="s">
        <v>582</v>
      </c>
      <c r="B5" s="123">
        <v>551963</v>
      </c>
      <c r="C5" s="123">
        <v>110639</v>
      </c>
      <c r="D5" s="25">
        <v>0.20044640673378469</v>
      </c>
      <c r="E5" s="25" t="s">
        <v>196</v>
      </c>
      <c r="F5" s="24" t="s">
        <v>27</v>
      </c>
      <c r="G5" s="124">
        <v>153</v>
      </c>
      <c r="H5" s="125">
        <v>125</v>
      </c>
      <c r="I5" s="137">
        <v>104</v>
      </c>
      <c r="J5" s="137">
        <v>78</v>
      </c>
      <c r="K5" s="125">
        <v>288</v>
      </c>
      <c r="L5" s="125">
        <v>220</v>
      </c>
      <c r="M5" s="137">
        <v>98</v>
      </c>
      <c r="N5" s="137">
        <v>71</v>
      </c>
      <c r="O5" s="125">
        <v>1392</v>
      </c>
      <c r="P5" s="125">
        <v>3249</v>
      </c>
      <c r="Q5" s="137">
        <v>40</v>
      </c>
      <c r="R5" s="125">
        <v>4</v>
      </c>
      <c r="S5" s="126">
        <v>13</v>
      </c>
    </row>
    <row r="6" spans="1:19" s="8" customFormat="1" ht="12.75" customHeight="1" x14ac:dyDescent="0.25">
      <c r="A6" s="88" t="s">
        <v>580</v>
      </c>
      <c r="B6" s="123">
        <v>450547</v>
      </c>
      <c r="C6" s="123">
        <v>80731</v>
      </c>
      <c r="D6" s="25">
        <v>0.17918441361278623</v>
      </c>
      <c r="E6" s="25" t="s">
        <v>64</v>
      </c>
      <c r="F6" s="24" t="s">
        <v>27</v>
      </c>
      <c r="G6" s="127">
        <v>62</v>
      </c>
      <c r="H6" s="123">
        <v>47</v>
      </c>
      <c r="I6" s="138">
        <v>63</v>
      </c>
      <c r="J6" s="138">
        <v>52</v>
      </c>
      <c r="K6" s="123">
        <v>185</v>
      </c>
      <c r="L6" s="123">
        <v>92</v>
      </c>
      <c r="M6" s="138">
        <v>58</v>
      </c>
      <c r="N6" s="138">
        <v>45</v>
      </c>
      <c r="O6" s="123">
        <v>936</v>
      </c>
      <c r="P6" s="123">
        <v>1952</v>
      </c>
      <c r="Q6" s="138">
        <v>36</v>
      </c>
      <c r="R6" s="123">
        <v>7</v>
      </c>
      <c r="S6" s="128">
        <v>7</v>
      </c>
    </row>
    <row r="7" spans="1:19" s="8" customFormat="1" ht="12.75" customHeight="1" x14ac:dyDescent="0.25">
      <c r="A7" s="88" t="s">
        <v>577</v>
      </c>
      <c r="B7" s="123">
        <v>397769</v>
      </c>
      <c r="C7" s="123">
        <v>74380</v>
      </c>
      <c r="D7" s="25">
        <v>0.1869929531964532</v>
      </c>
      <c r="E7" s="25" t="s">
        <v>483</v>
      </c>
      <c r="F7" s="24" t="s">
        <v>4</v>
      </c>
      <c r="G7" s="127">
        <v>106</v>
      </c>
      <c r="H7" s="123">
        <v>103</v>
      </c>
      <c r="I7" s="138">
        <v>72</v>
      </c>
      <c r="J7" s="138">
        <v>69</v>
      </c>
      <c r="K7" s="123">
        <v>134</v>
      </c>
      <c r="L7" s="123">
        <v>106</v>
      </c>
      <c r="M7" s="138">
        <v>68</v>
      </c>
      <c r="N7" s="138">
        <v>66</v>
      </c>
      <c r="O7" s="123">
        <v>2209</v>
      </c>
      <c r="P7" s="123">
        <v>2586</v>
      </c>
      <c r="Q7" s="138">
        <v>61</v>
      </c>
      <c r="R7" s="123">
        <v>1</v>
      </c>
      <c r="S7" s="128">
        <v>3</v>
      </c>
    </row>
    <row r="8" spans="1:19" s="8" customFormat="1" ht="12.75" customHeight="1" x14ac:dyDescent="0.25">
      <c r="A8" s="88" t="s">
        <v>575</v>
      </c>
      <c r="B8" s="123">
        <v>228092</v>
      </c>
      <c r="C8" s="123">
        <v>32841</v>
      </c>
      <c r="D8" s="25">
        <v>0.14398137593602581</v>
      </c>
      <c r="E8" s="25" t="s">
        <v>112</v>
      </c>
      <c r="F8" s="24" t="s">
        <v>4</v>
      </c>
      <c r="G8" s="127">
        <v>105</v>
      </c>
      <c r="H8" s="123">
        <v>58</v>
      </c>
      <c r="I8" s="138">
        <v>75</v>
      </c>
      <c r="J8" s="138">
        <v>51</v>
      </c>
      <c r="K8" s="123">
        <v>135</v>
      </c>
      <c r="L8" s="123">
        <v>96</v>
      </c>
      <c r="M8" s="138">
        <v>67</v>
      </c>
      <c r="N8" s="138">
        <v>51</v>
      </c>
      <c r="O8" s="123">
        <v>1142</v>
      </c>
      <c r="P8" s="123">
        <v>1395</v>
      </c>
      <c r="Q8" s="138">
        <v>47</v>
      </c>
      <c r="R8" s="123">
        <v>-1</v>
      </c>
      <c r="S8" s="128">
        <v>17</v>
      </c>
    </row>
    <row r="9" spans="1:19" s="8" customFormat="1" ht="12.75" customHeight="1" x14ac:dyDescent="0.25">
      <c r="A9" s="88" t="s">
        <v>573</v>
      </c>
      <c r="B9" s="123">
        <v>819402</v>
      </c>
      <c r="C9" s="123">
        <v>114921</v>
      </c>
      <c r="D9" s="25">
        <v>0.14024984073751345</v>
      </c>
      <c r="E9" s="25" t="s">
        <v>276</v>
      </c>
      <c r="F9" s="24" t="s">
        <v>4</v>
      </c>
      <c r="G9" s="127">
        <v>248</v>
      </c>
      <c r="H9" s="123">
        <v>164</v>
      </c>
      <c r="I9" s="138">
        <v>151</v>
      </c>
      <c r="J9" s="138">
        <v>136</v>
      </c>
      <c r="K9" s="123">
        <v>241</v>
      </c>
      <c r="L9" s="123">
        <v>210</v>
      </c>
      <c r="M9" s="138">
        <v>124</v>
      </c>
      <c r="N9" s="138">
        <v>108</v>
      </c>
      <c r="O9" s="123">
        <v>3803</v>
      </c>
      <c r="P9" s="123">
        <v>5151</v>
      </c>
      <c r="Q9" s="138">
        <v>133</v>
      </c>
      <c r="R9" s="123">
        <v>-28</v>
      </c>
      <c r="S9" s="128">
        <v>-26</v>
      </c>
    </row>
    <row r="10" spans="1:19" s="8" customFormat="1" ht="12.75" customHeight="1" x14ac:dyDescent="0.25">
      <c r="A10" s="88" t="s">
        <v>571</v>
      </c>
      <c r="B10" s="123">
        <v>792767</v>
      </c>
      <c r="C10" s="123">
        <v>120437</v>
      </c>
      <c r="D10" s="25">
        <v>0.15191979484514365</v>
      </c>
      <c r="E10" s="25" t="s">
        <v>486</v>
      </c>
      <c r="F10" s="24" t="s">
        <v>4</v>
      </c>
      <c r="G10" s="127">
        <v>192</v>
      </c>
      <c r="H10" s="123">
        <v>203</v>
      </c>
      <c r="I10" s="138">
        <v>207</v>
      </c>
      <c r="J10" s="138">
        <v>187</v>
      </c>
      <c r="K10" s="123">
        <v>386</v>
      </c>
      <c r="L10" s="123">
        <v>295</v>
      </c>
      <c r="M10" s="138">
        <v>178</v>
      </c>
      <c r="N10" s="138">
        <v>159</v>
      </c>
      <c r="O10" s="123">
        <v>4966</v>
      </c>
      <c r="P10" s="123">
        <v>6507</v>
      </c>
      <c r="Q10" s="138">
        <v>75</v>
      </c>
      <c r="R10" s="123">
        <v>-24</v>
      </c>
      <c r="S10" s="128">
        <v>-4</v>
      </c>
    </row>
    <row r="11" spans="1:19" s="8" customFormat="1" ht="12.75" customHeight="1" x14ac:dyDescent="0.25">
      <c r="A11" s="88" t="s">
        <v>726</v>
      </c>
      <c r="B11" s="26">
        <v>403794</v>
      </c>
      <c r="C11" s="26">
        <v>67569</v>
      </c>
      <c r="D11" s="25">
        <v>0.16733532444761437</v>
      </c>
      <c r="E11" s="25" t="s">
        <v>379</v>
      </c>
      <c r="F11" s="24" t="s">
        <v>4</v>
      </c>
      <c r="G11" s="127">
        <v>75</v>
      </c>
      <c r="H11" s="123">
        <v>55</v>
      </c>
      <c r="I11" s="138">
        <v>56</v>
      </c>
      <c r="J11" s="138">
        <v>53</v>
      </c>
      <c r="K11" s="123">
        <v>117</v>
      </c>
      <c r="L11" s="123">
        <v>63</v>
      </c>
      <c r="M11" s="138">
        <v>53</v>
      </c>
      <c r="N11" s="138">
        <v>45</v>
      </c>
      <c r="O11" s="123">
        <v>1482</v>
      </c>
      <c r="P11" s="123">
        <v>2058</v>
      </c>
      <c r="Q11" s="138">
        <v>34</v>
      </c>
      <c r="R11" s="123">
        <v>1</v>
      </c>
      <c r="S11" s="128">
        <v>3</v>
      </c>
    </row>
    <row r="12" spans="1:19" s="8" customFormat="1" ht="12.75" customHeight="1" x14ac:dyDescent="0.25">
      <c r="A12" s="88" t="s">
        <v>727</v>
      </c>
      <c r="B12" s="26">
        <v>2341799</v>
      </c>
      <c r="C12" s="26">
        <v>404370</v>
      </c>
      <c r="D12" s="25">
        <v>0.17267493922407517</v>
      </c>
      <c r="E12" s="25" t="s">
        <v>236</v>
      </c>
      <c r="F12" s="24" t="s">
        <v>4</v>
      </c>
      <c r="G12" s="127">
        <v>558</v>
      </c>
      <c r="H12" s="123">
        <v>568</v>
      </c>
      <c r="I12" s="138">
        <v>871</v>
      </c>
      <c r="J12" s="138">
        <v>764</v>
      </c>
      <c r="K12" s="123">
        <v>1435</v>
      </c>
      <c r="L12" s="123">
        <v>1158</v>
      </c>
      <c r="M12" s="138">
        <v>840</v>
      </c>
      <c r="N12" s="138">
        <v>721</v>
      </c>
      <c r="O12" s="123">
        <v>15788</v>
      </c>
      <c r="P12" s="123">
        <v>16344</v>
      </c>
      <c r="Q12" s="138">
        <v>317</v>
      </c>
      <c r="R12" s="123">
        <v>-67</v>
      </c>
      <c r="S12" s="128">
        <v>-15</v>
      </c>
    </row>
    <row r="13" spans="1:19" s="8" customFormat="1" ht="12.75" customHeight="1" x14ac:dyDescent="0.25">
      <c r="A13" s="88" t="s">
        <v>566</v>
      </c>
      <c r="B13" s="123">
        <v>288687</v>
      </c>
      <c r="C13" s="123">
        <v>58158</v>
      </c>
      <c r="D13" s="25">
        <v>0.2014569412547153</v>
      </c>
      <c r="E13" s="25" t="s">
        <v>188</v>
      </c>
      <c r="F13" s="24" t="s">
        <v>12</v>
      </c>
      <c r="G13" s="127">
        <v>140</v>
      </c>
      <c r="H13" s="123">
        <v>136</v>
      </c>
      <c r="I13" s="138">
        <v>36</v>
      </c>
      <c r="J13" s="138">
        <v>28</v>
      </c>
      <c r="K13" s="123">
        <v>197</v>
      </c>
      <c r="L13" s="123">
        <v>140</v>
      </c>
      <c r="M13" s="138">
        <v>34</v>
      </c>
      <c r="N13" s="138">
        <v>29</v>
      </c>
      <c r="O13" s="123">
        <v>702</v>
      </c>
      <c r="P13" s="123">
        <v>1229</v>
      </c>
      <c r="Q13" s="138">
        <v>38</v>
      </c>
      <c r="R13" s="123">
        <v>7</v>
      </c>
      <c r="S13" s="128">
        <v>16</v>
      </c>
    </row>
    <row r="14" spans="1:19" s="8" customFormat="1" ht="12.75" customHeight="1" x14ac:dyDescent="0.25">
      <c r="A14" s="88" t="s">
        <v>564</v>
      </c>
      <c r="B14" s="123">
        <v>152581</v>
      </c>
      <c r="C14" s="123">
        <v>28866</v>
      </c>
      <c r="D14" s="25">
        <v>0.18918476088110578</v>
      </c>
      <c r="E14" s="25" t="s">
        <v>441</v>
      </c>
      <c r="F14" s="24" t="s">
        <v>12</v>
      </c>
      <c r="G14" s="127">
        <v>53</v>
      </c>
      <c r="H14" s="123">
        <v>44</v>
      </c>
      <c r="I14" s="138">
        <v>31</v>
      </c>
      <c r="J14" s="138">
        <v>27</v>
      </c>
      <c r="K14" s="123">
        <v>89</v>
      </c>
      <c r="L14" s="123">
        <v>66</v>
      </c>
      <c r="M14" s="138">
        <v>29</v>
      </c>
      <c r="N14" s="138">
        <v>25</v>
      </c>
      <c r="O14" s="123">
        <v>589</v>
      </c>
      <c r="P14" s="123">
        <v>752</v>
      </c>
      <c r="Q14" s="138">
        <v>26</v>
      </c>
      <c r="R14" s="123">
        <v>2</v>
      </c>
      <c r="S14" s="128">
        <v>8</v>
      </c>
    </row>
    <row r="15" spans="1:19" s="8" customFormat="1" ht="12.75" customHeight="1" x14ac:dyDescent="0.25">
      <c r="A15" s="88" t="s">
        <v>562</v>
      </c>
      <c r="B15" s="123">
        <v>240503</v>
      </c>
      <c r="C15" s="123">
        <v>46645</v>
      </c>
      <c r="D15" s="25">
        <v>0.1939476846442664</v>
      </c>
      <c r="E15" s="25" t="s">
        <v>364</v>
      </c>
      <c r="F15" s="24" t="s">
        <v>12</v>
      </c>
      <c r="G15" s="127">
        <v>97</v>
      </c>
      <c r="H15" s="123">
        <v>56</v>
      </c>
      <c r="I15" s="138">
        <v>55</v>
      </c>
      <c r="J15" s="138">
        <v>39</v>
      </c>
      <c r="K15" s="123">
        <v>144</v>
      </c>
      <c r="L15" s="123">
        <v>111</v>
      </c>
      <c r="M15" s="138">
        <v>53</v>
      </c>
      <c r="N15" s="138">
        <v>35</v>
      </c>
      <c r="O15" s="123">
        <v>1176</v>
      </c>
      <c r="P15" s="123">
        <v>1329</v>
      </c>
      <c r="Q15" s="138">
        <v>25</v>
      </c>
      <c r="R15" s="123">
        <v>-9</v>
      </c>
      <c r="S15" s="128">
        <v>4</v>
      </c>
    </row>
    <row r="16" spans="1:19" s="8" customFormat="1" ht="12.75" customHeight="1" x14ac:dyDescent="0.25">
      <c r="A16" s="88" t="s">
        <v>560</v>
      </c>
      <c r="B16" s="123">
        <v>236497</v>
      </c>
      <c r="C16" s="123">
        <v>50720</v>
      </c>
      <c r="D16" s="25">
        <v>0.21446360841786577</v>
      </c>
      <c r="E16" s="25" t="s">
        <v>194</v>
      </c>
      <c r="F16" s="24" t="s">
        <v>12</v>
      </c>
      <c r="G16" s="127">
        <v>35</v>
      </c>
      <c r="H16" s="123">
        <v>29</v>
      </c>
      <c r="I16" s="138">
        <v>39</v>
      </c>
      <c r="J16" s="138">
        <v>37</v>
      </c>
      <c r="K16" s="123">
        <v>65</v>
      </c>
      <c r="L16" s="123">
        <v>49</v>
      </c>
      <c r="M16" s="138">
        <v>35</v>
      </c>
      <c r="N16" s="138">
        <v>36</v>
      </c>
      <c r="O16" s="123">
        <v>352</v>
      </c>
      <c r="P16" s="123">
        <v>782</v>
      </c>
      <c r="Q16" s="138">
        <v>8</v>
      </c>
      <c r="R16" s="123">
        <v>0</v>
      </c>
      <c r="S16" s="128">
        <v>2</v>
      </c>
    </row>
    <row r="17" spans="1:19" s="8" customFormat="1" ht="12.75" customHeight="1" x14ac:dyDescent="0.25">
      <c r="A17" s="88" t="s">
        <v>15</v>
      </c>
      <c r="B17" s="123">
        <v>361215</v>
      </c>
      <c r="C17" s="123">
        <v>72360</v>
      </c>
      <c r="D17" s="25">
        <v>0.20032390681450105</v>
      </c>
      <c r="E17" s="25" t="s">
        <v>269</v>
      </c>
      <c r="F17" s="24" t="s">
        <v>17</v>
      </c>
      <c r="G17" s="127">
        <v>154</v>
      </c>
      <c r="H17" s="123">
        <v>131</v>
      </c>
      <c r="I17" s="138">
        <v>34</v>
      </c>
      <c r="J17" s="138">
        <v>30</v>
      </c>
      <c r="K17" s="123">
        <v>195</v>
      </c>
      <c r="L17" s="123">
        <v>162</v>
      </c>
      <c r="M17" s="138">
        <v>33</v>
      </c>
      <c r="N17" s="138">
        <v>29</v>
      </c>
      <c r="O17" s="123">
        <v>2208</v>
      </c>
      <c r="P17" s="123">
        <v>2200</v>
      </c>
      <c r="Q17" s="138">
        <v>63</v>
      </c>
      <c r="R17" s="123">
        <v>-8</v>
      </c>
      <c r="S17" s="128">
        <v>-4</v>
      </c>
    </row>
    <row r="18" spans="1:19" s="8" customFormat="1" ht="12.75" customHeight="1" x14ac:dyDescent="0.25">
      <c r="A18" s="88" t="s">
        <v>557</v>
      </c>
      <c r="B18" s="123">
        <v>240074</v>
      </c>
      <c r="C18" s="123">
        <v>49296</v>
      </c>
      <c r="D18" s="25">
        <v>0.20533668785457818</v>
      </c>
      <c r="E18" s="25" t="s">
        <v>418</v>
      </c>
      <c r="F18" s="24" t="s">
        <v>17</v>
      </c>
      <c r="G18" s="127">
        <v>53</v>
      </c>
      <c r="H18" s="123">
        <v>65</v>
      </c>
      <c r="I18" s="138">
        <v>32</v>
      </c>
      <c r="J18" s="138">
        <v>31</v>
      </c>
      <c r="K18" s="123">
        <v>88</v>
      </c>
      <c r="L18" s="123">
        <v>89</v>
      </c>
      <c r="M18" s="138">
        <v>32</v>
      </c>
      <c r="N18" s="138">
        <v>30</v>
      </c>
      <c r="O18" s="123">
        <v>699</v>
      </c>
      <c r="P18" s="123">
        <v>953</v>
      </c>
      <c r="Q18" s="138">
        <v>33</v>
      </c>
      <c r="R18" s="123">
        <v>0</v>
      </c>
      <c r="S18" s="128">
        <v>-1</v>
      </c>
    </row>
    <row r="19" spans="1:19" s="8" customFormat="1" ht="12.75" customHeight="1" x14ac:dyDescent="0.25">
      <c r="A19" s="88" t="s">
        <v>553</v>
      </c>
      <c r="B19" s="123">
        <v>668458</v>
      </c>
      <c r="C19" s="123">
        <v>120306</v>
      </c>
      <c r="D19" s="25">
        <v>0.17997540608385268</v>
      </c>
      <c r="E19" s="25" t="s">
        <v>259</v>
      </c>
      <c r="F19" s="24" t="s">
        <v>17</v>
      </c>
      <c r="G19" s="127">
        <v>268</v>
      </c>
      <c r="H19" s="123">
        <v>230</v>
      </c>
      <c r="I19" s="138">
        <v>106</v>
      </c>
      <c r="J19" s="138">
        <v>110</v>
      </c>
      <c r="K19" s="123">
        <v>347</v>
      </c>
      <c r="L19" s="123">
        <v>292</v>
      </c>
      <c r="M19" s="138">
        <v>98</v>
      </c>
      <c r="N19" s="138">
        <v>102</v>
      </c>
      <c r="O19" s="123">
        <v>3429</v>
      </c>
      <c r="P19" s="123">
        <v>4747</v>
      </c>
      <c r="Q19" s="138">
        <v>78</v>
      </c>
      <c r="R19" s="123">
        <v>-7</v>
      </c>
      <c r="S19" s="128">
        <v>-2</v>
      </c>
    </row>
    <row r="20" spans="1:19" s="8" customFormat="1" ht="12.75" customHeight="1" x14ac:dyDescent="0.25">
      <c r="A20" s="88" t="s">
        <v>550</v>
      </c>
      <c r="B20" s="123">
        <v>871041</v>
      </c>
      <c r="C20" s="123">
        <v>166858</v>
      </c>
      <c r="D20" s="25">
        <v>0.19156159124541783</v>
      </c>
      <c r="E20" s="25" t="s">
        <v>252</v>
      </c>
      <c r="F20" s="24" t="s">
        <v>71</v>
      </c>
      <c r="G20" s="127">
        <v>112</v>
      </c>
      <c r="H20" s="123">
        <v>82</v>
      </c>
      <c r="I20" s="138">
        <v>73</v>
      </c>
      <c r="J20" s="138">
        <v>70</v>
      </c>
      <c r="K20" s="123">
        <v>154</v>
      </c>
      <c r="L20" s="123">
        <v>107</v>
      </c>
      <c r="M20" s="138">
        <v>65</v>
      </c>
      <c r="N20" s="138">
        <v>41</v>
      </c>
      <c r="O20" s="123">
        <v>1057</v>
      </c>
      <c r="P20" s="123">
        <v>3805</v>
      </c>
      <c r="Q20" s="138">
        <v>44</v>
      </c>
      <c r="R20" s="123">
        <v>43</v>
      </c>
      <c r="S20" s="128">
        <v>26</v>
      </c>
    </row>
    <row r="21" spans="1:19" s="8" customFormat="1" ht="12.75" customHeight="1" x14ac:dyDescent="0.25">
      <c r="A21" s="88" t="s">
        <v>548</v>
      </c>
      <c r="B21" s="123">
        <v>184741</v>
      </c>
      <c r="C21" s="123">
        <v>32834</v>
      </c>
      <c r="D21" s="25">
        <v>0.17772990294520435</v>
      </c>
      <c r="E21" s="25" t="s">
        <v>537</v>
      </c>
      <c r="F21" s="24" t="s">
        <v>71</v>
      </c>
      <c r="G21" s="127">
        <v>27</v>
      </c>
      <c r="H21" s="123">
        <v>15</v>
      </c>
      <c r="I21" s="138">
        <v>20</v>
      </c>
      <c r="J21" s="138">
        <v>18</v>
      </c>
      <c r="K21" s="123">
        <v>47</v>
      </c>
      <c r="L21" s="123">
        <v>32</v>
      </c>
      <c r="M21" s="138">
        <v>19</v>
      </c>
      <c r="N21" s="138">
        <v>16</v>
      </c>
      <c r="O21" s="123">
        <v>555</v>
      </c>
      <c r="P21" s="123">
        <v>769</v>
      </c>
      <c r="Q21" s="138">
        <v>13</v>
      </c>
      <c r="R21" s="123">
        <v>14</v>
      </c>
      <c r="S21" s="128">
        <v>9</v>
      </c>
    </row>
    <row r="22" spans="1:19" s="8" customFormat="1" ht="12.75" customHeight="1" x14ac:dyDescent="0.25">
      <c r="A22" s="88" t="s">
        <v>543</v>
      </c>
      <c r="B22" s="123">
        <v>1186443</v>
      </c>
      <c r="C22" s="123">
        <v>190850</v>
      </c>
      <c r="D22" s="25">
        <v>0.16085897089029982</v>
      </c>
      <c r="E22" s="25" t="s">
        <v>470</v>
      </c>
      <c r="F22" s="24" t="s">
        <v>21</v>
      </c>
      <c r="G22" s="127">
        <v>536</v>
      </c>
      <c r="H22" s="123">
        <v>400</v>
      </c>
      <c r="I22" s="138">
        <v>347</v>
      </c>
      <c r="J22" s="138">
        <v>274</v>
      </c>
      <c r="K22" s="123">
        <v>620</v>
      </c>
      <c r="L22" s="123">
        <v>562</v>
      </c>
      <c r="M22" s="138">
        <v>330</v>
      </c>
      <c r="N22" s="138">
        <v>248</v>
      </c>
      <c r="O22" s="123">
        <v>4455</v>
      </c>
      <c r="P22" s="123">
        <v>7201</v>
      </c>
      <c r="Q22" s="138">
        <v>152</v>
      </c>
      <c r="R22" s="123">
        <v>-63</v>
      </c>
      <c r="S22" s="128">
        <v>-20</v>
      </c>
    </row>
    <row r="23" spans="1:19" s="8" customFormat="1" ht="12.75" customHeight="1" x14ac:dyDescent="0.25">
      <c r="A23" s="88" t="s">
        <v>541</v>
      </c>
      <c r="B23" s="123">
        <v>199957</v>
      </c>
      <c r="C23" s="123">
        <v>41172</v>
      </c>
      <c r="D23" s="25">
        <v>0.20590426941792486</v>
      </c>
      <c r="E23" s="25" t="s">
        <v>505</v>
      </c>
      <c r="F23" s="24" t="s">
        <v>8</v>
      </c>
      <c r="G23" s="127">
        <v>51</v>
      </c>
      <c r="H23" s="123">
        <v>22</v>
      </c>
      <c r="I23" s="138">
        <v>19</v>
      </c>
      <c r="J23" s="138">
        <v>15</v>
      </c>
      <c r="K23" s="123">
        <v>78</v>
      </c>
      <c r="L23" s="123">
        <v>44</v>
      </c>
      <c r="M23" s="138">
        <v>19</v>
      </c>
      <c r="N23" s="138">
        <v>15</v>
      </c>
      <c r="O23" s="123">
        <v>947</v>
      </c>
      <c r="P23" s="123">
        <v>889</v>
      </c>
      <c r="Q23" s="138">
        <v>16</v>
      </c>
      <c r="R23" s="123">
        <v>-7</v>
      </c>
      <c r="S23" s="128">
        <v>-3</v>
      </c>
    </row>
    <row r="24" spans="1:19" s="8" customFormat="1" ht="12.75" customHeight="1" x14ac:dyDescent="0.25">
      <c r="A24" s="88" t="s">
        <v>539</v>
      </c>
      <c r="B24" s="123">
        <v>346943</v>
      </c>
      <c r="C24" s="123">
        <v>63853</v>
      </c>
      <c r="D24" s="25">
        <v>0.18404464133877899</v>
      </c>
      <c r="E24" s="25" t="s">
        <v>198</v>
      </c>
      <c r="F24" s="24" t="s">
        <v>8</v>
      </c>
      <c r="G24" s="127">
        <v>123</v>
      </c>
      <c r="H24" s="123">
        <v>80</v>
      </c>
      <c r="I24" s="138">
        <v>70</v>
      </c>
      <c r="J24" s="138">
        <v>66</v>
      </c>
      <c r="K24" s="123">
        <v>181</v>
      </c>
      <c r="L24" s="123">
        <v>116</v>
      </c>
      <c r="M24" s="138">
        <v>70</v>
      </c>
      <c r="N24" s="138">
        <v>66</v>
      </c>
      <c r="O24" s="123">
        <v>2462</v>
      </c>
      <c r="P24" s="123">
        <v>2384</v>
      </c>
      <c r="Q24" s="138">
        <v>33</v>
      </c>
      <c r="R24" s="123">
        <v>-21</v>
      </c>
      <c r="S24" s="128">
        <v>-13</v>
      </c>
    </row>
    <row r="25" spans="1:19" s="8" customFormat="1" ht="12.75" customHeight="1" thickBot="1" x14ac:dyDescent="0.3">
      <c r="A25" s="89" t="s">
        <v>536</v>
      </c>
      <c r="B25" s="129">
        <v>366332</v>
      </c>
      <c r="C25" s="129">
        <v>69047</v>
      </c>
      <c r="D25" s="21">
        <v>0.18848203269165675</v>
      </c>
      <c r="E25" s="21" t="s">
        <v>334</v>
      </c>
      <c r="F25" s="20" t="s">
        <v>8</v>
      </c>
      <c r="G25" s="130">
        <v>219</v>
      </c>
      <c r="H25" s="129">
        <v>205</v>
      </c>
      <c r="I25" s="139">
        <v>102</v>
      </c>
      <c r="J25" s="139">
        <v>82</v>
      </c>
      <c r="K25" s="129">
        <v>226</v>
      </c>
      <c r="L25" s="129">
        <v>193</v>
      </c>
      <c r="M25" s="139">
        <v>89</v>
      </c>
      <c r="N25" s="139">
        <v>74</v>
      </c>
      <c r="O25" s="129">
        <v>2535</v>
      </c>
      <c r="P25" s="129">
        <v>2566</v>
      </c>
      <c r="Q25" s="139">
        <v>71</v>
      </c>
      <c r="R25" s="129">
        <v>-57</v>
      </c>
      <c r="S25" s="131">
        <v>-42</v>
      </c>
    </row>
    <row r="26" spans="1:19" s="8" customFormat="1" ht="12.75" customHeight="1" x14ac:dyDescent="0.25">
      <c r="A26" s="322" t="s">
        <v>725</v>
      </c>
      <c r="B26" s="322"/>
      <c r="C26" s="322"/>
      <c r="D26" s="322"/>
      <c r="E26" s="322"/>
      <c r="F26" s="322"/>
      <c r="G26" s="322"/>
      <c r="H26" s="322"/>
      <c r="I26" s="322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19" s="8" customFormat="1" ht="12.75" customHeight="1" x14ac:dyDescent="0.25">
      <c r="A27" s="323"/>
      <c r="B27" s="323"/>
      <c r="C27" s="323"/>
      <c r="D27" s="323"/>
      <c r="E27" s="323"/>
      <c r="F27" s="323"/>
      <c r="G27" s="323"/>
      <c r="H27" s="323"/>
      <c r="I27" s="323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 s="8" customFormat="1" ht="12.75" customHeight="1" x14ac:dyDescent="0.25">
      <c r="A28" s="323"/>
      <c r="B28" s="323"/>
      <c r="C28" s="323"/>
      <c r="D28" s="323"/>
      <c r="E28" s="323"/>
      <c r="F28" s="323"/>
      <c r="G28" s="323"/>
      <c r="H28" s="323"/>
      <c r="I28" s="323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1:19" s="8" customFormat="1" ht="12.75" customHeight="1" x14ac:dyDescent="0.25">
      <c r="A29" s="8" t="s">
        <v>690</v>
      </c>
    </row>
    <row r="30" spans="1:19" s="8" customFormat="1" ht="12.75" customHeight="1" x14ac:dyDescent="0.25">
      <c r="A30" s="8" t="s">
        <v>666</v>
      </c>
    </row>
    <row r="31" spans="1:19" s="8" customFormat="1" ht="12.75" customHeight="1" x14ac:dyDescent="0.25"/>
    <row r="32" spans="1:19" s="8" customFormat="1" ht="12.75" customHeight="1" x14ac:dyDescent="0.25"/>
    <row r="33" s="8" customFormat="1" ht="12.75" customHeight="1" x14ac:dyDescent="0.25"/>
    <row r="34" s="8" customFormat="1" ht="12.75" customHeight="1" x14ac:dyDescent="0.25"/>
    <row r="35" s="8" customFormat="1" ht="12.75" customHeight="1" x14ac:dyDescent="0.25"/>
    <row r="36" s="8" customFormat="1" ht="12.75" customHeight="1" x14ac:dyDescent="0.25"/>
    <row r="37" s="8" customFormat="1" ht="12.75" customHeight="1" x14ac:dyDescent="0.25"/>
    <row r="38" s="8" customFormat="1" ht="12.75" customHeight="1" x14ac:dyDescent="0.25"/>
    <row r="39" s="8" customFormat="1" ht="12.75" customHeight="1" x14ac:dyDescent="0.25"/>
    <row r="40" s="8" customFormat="1" ht="12.75" customHeight="1" x14ac:dyDescent="0.25"/>
    <row r="41" s="8" customFormat="1" ht="12.75" customHeight="1" x14ac:dyDescent="0.25"/>
    <row r="42" s="8" customFormat="1" ht="12.75" customHeight="1" x14ac:dyDescent="0.25"/>
    <row r="43" s="8" customFormat="1" ht="12.75" customHeight="1" x14ac:dyDescent="0.25"/>
    <row r="44" s="8" customFormat="1" ht="12.75" customHeight="1" x14ac:dyDescent="0.25"/>
    <row r="45" s="8" customFormat="1" ht="12.75" customHeight="1" x14ac:dyDescent="0.25"/>
    <row r="46" s="8" customFormat="1" ht="12.75" customHeight="1" x14ac:dyDescent="0.25"/>
    <row r="47" s="8" customFormat="1" ht="12.75" customHeight="1" x14ac:dyDescent="0.25"/>
    <row r="48" s="8" customFormat="1" ht="12.75" customHeight="1" x14ac:dyDescent="0.25"/>
    <row r="49" s="8" customFormat="1" ht="12.75" customHeight="1" x14ac:dyDescent="0.25"/>
    <row r="50" s="8" customFormat="1" ht="12.75" customHeight="1" x14ac:dyDescent="0.25"/>
    <row r="51" s="8" customFormat="1" ht="12.75" customHeight="1" x14ac:dyDescent="0.25"/>
    <row r="52" s="8" customFormat="1" ht="12.75" customHeight="1" x14ac:dyDescent="0.25"/>
    <row r="53" s="8" customFormat="1" ht="12.75" customHeight="1" x14ac:dyDescent="0.25"/>
    <row r="54" s="8" customFormat="1" ht="12.75" customHeight="1" x14ac:dyDescent="0.25"/>
    <row r="55" s="8" customFormat="1" ht="12.75" customHeight="1" x14ac:dyDescent="0.25"/>
    <row r="56" s="8" customFormat="1" ht="12.75" customHeight="1" x14ac:dyDescent="0.25"/>
    <row r="57" s="8" customFormat="1" ht="12.75" customHeight="1" x14ac:dyDescent="0.25"/>
    <row r="58" s="8" customFormat="1" ht="12.75" customHeight="1" x14ac:dyDescent="0.25"/>
    <row r="59" s="8" customFormat="1" ht="12.75" customHeight="1" x14ac:dyDescent="0.25"/>
    <row r="60" s="8" customFormat="1" ht="12.75" customHeight="1" x14ac:dyDescent="0.25"/>
    <row r="61" s="8" customFormat="1" ht="12.75" customHeight="1" x14ac:dyDescent="0.25"/>
    <row r="62" s="8" customFormat="1" ht="12.75" customHeight="1" x14ac:dyDescent="0.25"/>
    <row r="63" s="8" customFormat="1" ht="12.75" customHeight="1" x14ac:dyDescent="0.25"/>
    <row r="64" s="8" customFormat="1" ht="12.75" customHeight="1" x14ac:dyDescent="0.25"/>
    <row r="65" s="8" customFormat="1" ht="12.75" customHeight="1" x14ac:dyDescent="0.25"/>
    <row r="66" s="8" customFormat="1" ht="12.75" customHeight="1" x14ac:dyDescent="0.25"/>
    <row r="67" s="8" customFormat="1" ht="12.75" customHeight="1" x14ac:dyDescent="0.25"/>
    <row r="68" s="8" customFormat="1" ht="12.75" customHeight="1" x14ac:dyDescent="0.25"/>
    <row r="69" s="8" customFormat="1" ht="12.75" customHeight="1" x14ac:dyDescent="0.25"/>
    <row r="70" s="8" customFormat="1" ht="12.75" customHeight="1" x14ac:dyDescent="0.25"/>
    <row r="71" s="8" customFormat="1" ht="12.75" customHeight="1" x14ac:dyDescent="0.25"/>
    <row r="72" s="8" customFormat="1" ht="12.75" customHeight="1" x14ac:dyDescent="0.25"/>
    <row r="73" s="8" customFormat="1" ht="12.75" customHeight="1" x14ac:dyDescent="0.25"/>
    <row r="74" s="8" customFormat="1" ht="12.75" customHeight="1" x14ac:dyDescent="0.25"/>
    <row r="75" s="8" customFormat="1" ht="12.75" customHeight="1" x14ac:dyDescent="0.25"/>
    <row r="76" s="8" customFormat="1" ht="12.75" customHeight="1" x14ac:dyDescent="0.25"/>
    <row r="77" s="8" customFormat="1" ht="12.75" customHeight="1" x14ac:dyDescent="0.25"/>
    <row r="78" s="8" customFormat="1" ht="12.75" customHeight="1" x14ac:dyDescent="0.25"/>
    <row r="79" s="8" customFormat="1" ht="12.75" customHeight="1" x14ac:dyDescent="0.25"/>
    <row r="80" s="8" customFormat="1" ht="12.75" customHeight="1" x14ac:dyDescent="0.25"/>
    <row r="81" s="8" customFormat="1" ht="12.75" customHeight="1" x14ac:dyDescent="0.25"/>
    <row r="82" s="8" customFormat="1" ht="12.75" customHeight="1" x14ac:dyDescent="0.25"/>
    <row r="83" s="8" customFormat="1" ht="12.75" customHeight="1" x14ac:dyDescent="0.25"/>
    <row r="84" s="8" customFormat="1" ht="12.75" customHeight="1" x14ac:dyDescent="0.25"/>
    <row r="85" s="8" customFormat="1" ht="12.75" customHeight="1" x14ac:dyDescent="0.25"/>
    <row r="86" s="8" customFormat="1" ht="12.75" customHeight="1" x14ac:dyDescent="0.25"/>
    <row r="87" s="8" customFormat="1" ht="12.75" customHeight="1" x14ac:dyDescent="0.25"/>
    <row r="88" s="8" customFormat="1" ht="12.75" customHeight="1" x14ac:dyDescent="0.25"/>
    <row r="89" s="8" customFormat="1" ht="12.75" customHeight="1" x14ac:dyDescent="0.25"/>
    <row r="90" s="8" customFormat="1" ht="12.75" customHeight="1" x14ac:dyDescent="0.25"/>
    <row r="91" s="8" customFormat="1" ht="12.75" customHeight="1" x14ac:dyDescent="0.25"/>
    <row r="92" s="8" customFormat="1" ht="12.75" customHeight="1" x14ac:dyDescent="0.25"/>
    <row r="93" s="8" customFormat="1" ht="12.75" customHeight="1" x14ac:dyDescent="0.25"/>
    <row r="94" s="8" customFormat="1" ht="12.75" customHeight="1" x14ac:dyDescent="0.25"/>
    <row r="95" s="8" customFormat="1" ht="12.75" customHeight="1" x14ac:dyDescent="0.25"/>
    <row r="96" s="8" customFormat="1" ht="12.75" customHeight="1" x14ac:dyDescent="0.25"/>
    <row r="97" s="8" customFormat="1" ht="12.75" customHeight="1" x14ac:dyDescent="0.25"/>
    <row r="98" s="8" customFormat="1" ht="12.75" customHeight="1" x14ac:dyDescent="0.25"/>
    <row r="99" s="8" customFormat="1" ht="12.75" customHeight="1" x14ac:dyDescent="0.25"/>
    <row r="100" s="8" customFormat="1" ht="12.75" customHeight="1" x14ac:dyDescent="0.25"/>
    <row r="101" s="8" customFormat="1" ht="12.75" customHeight="1" x14ac:dyDescent="0.25"/>
    <row r="102" s="8" customFormat="1" ht="12.75" customHeight="1" x14ac:dyDescent="0.25"/>
    <row r="103" s="8" customFormat="1" ht="12.75" customHeight="1" x14ac:dyDescent="0.25"/>
    <row r="104" s="8" customFormat="1" ht="12.75" customHeight="1" x14ac:dyDescent="0.25"/>
    <row r="105" s="8" customFormat="1" ht="12.75" customHeight="1" x14ac:dyDescent="0.25"/>
    <row r="106" s="8" customFormat="1" ht="12.75" customHeight="1" x14ac:dyDescent="0.25"/>
    <row r="107" s="8" customFormat="1" ht="12.75" customHeight="1" x14ac:dyDescent="0.25"/>
    <row r="108" s="8" customFormat="1" ht="12.75" customHeight="1" x14ac:dyDescent="0.25"/>
    <row r="109" s="8" customFormat="1" ht="12.75" customHeight="1" x14ac:dyDescent="0.25"/>
    <row r="110" s="8" customFormat="1" ht="12.75" customHeight="1" x14ac:dyDescent="0.25"/>
    <row r="111" s="8" customFormat="1" ht="12.75" customHeight="1" x14ac:dyDescent="0.25"/>
    <row r="112" s="8" customFormat="1" ht="12.75" customHeight="1" x14ac:dyDescent="0.25"/>
    <row r="113" s="8" customFormat="1" ht="12.75" customHeight="1" x14ac:dyDescent="0.25"/>
    <row r="114" s="8" customFormat="1" ht="12.75" customHeight="1" x14ac:dyDescent="0.25"/>
    <row r="115" s="8" customFormat="1" ht="12.75" customHeight="1" x14ac:dyDescent="0.25"/>
    <row r="116" s="8" customFormat="1" ht="12.75" customHeight="1" x14ac:dyDescent="0.25"/>
    <row r="117" s="8" customFormat="1" ht="12.75" customHeight="1" x14ac:dyDescent="0.25"/>
    <row r="118" s="8" customFormat="1" ht="12.75" customHeight="1" x14ac:dyDescent="0.25"/>
    <row r="119" s="8" customFormat="1" ht="12.75" customHeight="1" x14ac:dyDescent="0.25"/>
    <row r="120" s="8" customFormat="1" ht="12.75" customHeight="1" x14ac:dyDescent="0.25"/>
    <row r="121" s="8" customFormat="1" ht="12.75" customHeight="1" x14ac:dyDescent="0.25"/>
    <row r="122" s="8" customFormat="1" ht="12.75" customHeight="1" x14ac:dyDescent="0.25"/>
    <row r="123" s="8" customFormat="1" ht="12.75" customHeight="1" x14ac:dyDescent="0.25"/>
    <row r="124" s="8" customFormat="1" ht="12.75" customHeight="1" x14ac:dyDescent="0.25"/>
    <row r="125" s="8" customFormat="1" ht="12.75" customHeight="1" x14ac:dyDescent="0.25"/>
    <row r="126" s="8" customFormat="1" ht="12.75" customHeight="1" x14ac:dyDescent="0.25"/>
    <row r="127" s="8" customFormat="1" ht="12.75" customHeight="1" x14ac:dyDescent="0.25"/>
    <row r="128" s="8" customFormat="1" ht="12.75" customHeight="1" x14ac:dyDescent="0.25"/>
    <row r="129" s="8" customFormat="1" ht="12.75" customHeight="1" x14ac:dyDescent="0.25"/>
    <row r="130" s="8" customFormat="1" ht="12.75" customHeight="1" x14ac:dyDescent="0.25"/>
    <row r="131" s="8" customFormat="1" ht="12.75" customHeight="1" x14ac:dyDescent="0.25"/>
    <row r="132" s="8" customFormat="1" ht="12.75" customHeight="1" x14ac:dyDescent="0.25"/>
    <row r="133" s="8" customFormat="1" ht="12.75" customHeight="1" x14ac:dyDescent="0.25"/>
    <row r="134" s="8" customFormat="1" ht="12.75" customHeight="1" x14ac:dyDescent="0.25"/>
    <row r="135" s="8" customFormat="1" ht="12.75" customHeight="1" x14ac:dyDescent="0.25"/>
    <row r="136" s="8" customFormat="1" ht="12.75" customHeight="1" x14ac:dyDescent="0.25"/>
    <row r="137" s="8" customFormat="1" ht="12.75" customHeight="1" x14ac:dyDescent="0.25"/>
    <row r="138" s="8" customFormat="1" ht="12.75" customHeight="1" x14ac:dyDescent="0.25"/>
    <row r="139" s="8" customFormat="1" ht="12.75" customHeight="1" x14ac:dyDescent="0.25"/>
    <row r="140" s="8" customFormat="1" ht="12.75" customHeight="1" x14ac:dyDescent="0.25"/>
    <row r="141" s="8" customFormat="1" ht="12.75" customHeight="1" x14ac:dyDescent="0.25"/>
    <row r="142" s="8" customFormat="1" ht="12.75" customHeight="1" x14ac:dyDescent="0.25"/>
    <row r="143" s="8" customFormat="1" ht="12.75" customHeight="1" x14ac:dyDescent="0.25"/>
    <row r="144" s="8" customFormat="1" ht="12.75" customHeight="1" x14ac:dyDescent="0.25"/>
    <row r="145" s="8" customFormat="1" ht="12.75" customHeight="1" x14ac:dyDescent="0.25"/>
    <row r="146" s="8" customFormat="1" ht="12.75" customHeight="1" x14ac:dyDescent="0.25"/>
    <row r="147" s="8" customFormat="1" ht="12.75" customHeight="1" x14ac:dyDescent="0.25"/>
    <row r="148" s="8" customFormat="1" ht="12.75" customHeight="1" x14ac:dyDescent="0.25"/>
    <row r="149" s="8" customFormat="1" ht="12.75" customHeight="1" x14ac:dyDescent="0.25"/>
    <row r="150" s="8" customFormat="1" ht="12.75" customHeight="1" x14ac:dyDescent="0.25"/>
    <row r="151" s="8" customFormat="1" ht="12.75" customHeight="1" x14ac:dyDescent="0.25"/>
    <row r="152" s="8" customFormat="1" ht="12.75" customHeight="1" x14ac:dyDescent="0.25"/>
    <row r="153" s="8" customFormat="1" ht="12.75" customHeight="1" x14ac:dyDescent="0.25"/>
    <row r="154" s="8" customFormat="1" ht="12.75" customHeight="1" x14ac:dyDescent="0.25"/>
    <row r="155" s="8" customFormat="1" ht="12.75" customHeight="1" x14ac:dyDescent="0.25"/>
    <row r="156" s="8" customFormat="1" ht="12.75" customHeight="1" x14ac:dyDescent="0.25"/>
    <row r="157" s="8" customFormat="1" ht="12.75" customHeight="1" x14ac:dyDescent="0.25"/>
    <row r="158" s="8" customFormat="1" ht="12.75" customHeight="1" x14ac:dyDescent="0.25"/>
    <row r="159" s="8" customFormat="1" ht="12.75" customHeight="1" x14ac:dyDescent="0.25"/>
    <row r="160" s="8" customFormat="1" ht="12.75" customHeight="1" x14ac:dyDescent="0.25"/>
    <row r="161" s="8" customFormat="1" ht="12.75" customHeight="1" x14ac:dyDescent="0.25"/>
    <row r="162" s="8" customFormat="1" ht="12.75" customHeight="1" x14ac:dyDescent="0.25"/>
    <row r="163" s="8" customFormat="1" ht="12.75" customHeight="1" x14ac:dyDescent="0.25"/>
    <row r="164" s="8" customFormat="1" ht="12.75" customHeight="1" x14ac:dyDescent="0.25"/>
    <row r="165" s="8" customFormat="1" ht="12.75" customHeight="1" x14ac:dyDescent="0.25"/>
    <row r="166" s="8" customFormat="1" ht="12.75" customHeight="1" x14ac:dyDescent="0.25"/>
    <row r="167" s="8" customFormat="1" ht="12.75" customHeight="1" x14ac:dyDescent="0.25"/>
    <row r="168" s="8" customFormat="1" ht="12.75" customHeight="1" x14ac:dyDescent="0.25"/>
    <row r="169" s="8" customFormat="1" ht="12.75" customHeight="1" x14ac:dyDescent="0.25"/>
    <row r="170" s="8" customFormat="1" ht="12.75" customHeight="1" x14ac:dyDescent="0.25"/>
    <row r="171" s="8" customFormat="1" ht="12.75" customHeight="1" x14ac:dyDescent="0.25"/>
    <row r="172" s="8" customFormat="1" ht="12.75" customHeight="1" x14ac:dyDescent="0.25"/>
    <row r="173" s="8" customFormat="1" ht="12.75" customHeight="1" x14ac:dyDescent="0.25"/>
    <row r="174" s="8" customFormat="1" ht="12.75" customHeight="1" x14ac:dyDescent="0.25"/>
    <row r="175" s="8" customFormat="1" ht="12.75" customHeight="1" x14ac:dyDescent="0.25"/>
    <row r="176" s="8" customFormat="1" ht="12.75" customHeight="1" x14ac:dyDescent="0.25"/>
    <row r="177" s="8" customFormat="1" ht="12.75" customHeight="1" x14ac:dyDescent="0.25"/>
    <row r="178" s="8" customFormat="1" ht="12.75" customHeight="1" x14ac:dyDescent="0.25"/>
    <row r="179" s="8" customFormat="1" ht="12.75" customHeight="1" x14ac:dyDescent="0.25"/>
    <row r="180" s="8" customFormat="1" ht="12.75" customHeight="1" x14ac:dyDescent="0.25"/>
    <row r="181" s="8" customFormat="1" ht="12.75" customHeight="1" x14ac:dyDescent="0.25"/>
    <row r="182" s="8" customFormat="1" ht="12.75" customHeight="1" x14ac:dyDescent="0.25"/>
    <row r="183" s="8" customFormat="1" ht="12.75" customHeight="1" x14ac:dyDescent="0.25"/>
    <row r="184" s="8" customFormat="1" ht="12.75" customHeight="1" x14ac:dyDescent="0.25"/>
    <row r="185" s="8" customFormat="1" ht="12.75" customHeight="1" x14ac:dyDescent="0.25"/>
    <row r="186" s="8" customFormat="1" ht="12.75" customHeight="1" x14ac:dyDescent="0.25"/>
    <row r="187" s="8" customFormat="1" ht="12.75" customHeight="1" x14ac:dyDescent="0.25"/>
    <row r="188" s="8" customFormat="1" ht="12.75" customHeight="1" x14ac:dyDescent="0.25"/>
    <row r="189" s="8" customFormat="1" ht="12.75" customHeight="1" x14ac:dyDescent="0.25"/>
    <row r="190" s="8" customFormat="1" ht="12.75" customHeight="1" x14ac:dyDescent="0.25"/>
    <row r="191" s="8" customFormat="1" ht="12.75" customHeight="1" x14ac:dyDescent="0.25"/>
    <row r="192" s="8" customFormat="1" ht="12.75" customHeight="1" x14ac:dyDescent="0.25"/>
    <row r="193" s="8" customFormat="1" ht="12.75" customHeight="1" x14ac:dyDescent="0.25"/>
    <row r="194" s="8" customFormat="1" ht="12.75" customHeight="1" x14ac:dyDescent="0.25"/>
    <row r="195" s="8" customFormat="1" ht="12.75" customHeight="1" x14ac:dyDescent="0.25"/>
    <row r="196" s="8" customFormat="1" ht="12.75" customHeight="1" x14ac:dyDescent="0.25"/>
    <row r="197" s="8" customFormat="1" ht="12.75" customHeight="1" x14ac:dyDescent="0.25"/>
    <row r="198" s="8" customFormat="1" ht="12.75" customHeight="1" x14ac:dyDescent="0.25"/>
    <row r="199" s="8" customFormat="1" ht="12.75" customHeight="1" x14ac:dyDescent="0.25"/>
    <row r="200" s="8" customFormat="1" ht="12.75" customHeight="1" x14ac:dyDescent="0.25"/>
    <row r="201" s="8" customFormat="1" ht="12.75" customHeight="1" x14ac:dyDescent="0.25"/>
    <row r="202" s="8" customFormat="1" ht="12.75" customHeight="1" x14ac:dyDescent="0.25"/>
    <row r="203" s="8" customFormat="1" ht="12.75" customHeight="1" x14ac:dyDescent="0.25"/>
    <row r="204" s="8" customFormat="1" ht="12.75" customHeight="1" x14ac:dyDescent="0.25"/>
    <row r="205" s="8" customFormat="1" ht="12.75" customHeight="1" x14ac:dyDescent="0.25"/>
    <row r="206" s="8" customFormat="1" ht="12.75" customHeight="1" x14ac:dyDescent="0.25"/>
    <row r="207" s="8" customFormat="1" ht="12.75" customHeight="1" x14ac:dyDescent="0.25"/>
    <row r="208" s="8" customFormat="1" ht="12.75" customHeight="1" x14ac:dyDescent="0.25"/>
    <row r="209" s="8" customFormat="1" ht="12.75" customHeight="1" x14ac:dyDescent="0.25"/>
    <row r="210" s="8" customFormat="1" ht="12.75" customHeight="1" x14ac:dyDescent="0.25"/>
    <row r="211" s="8" customFormat="1" ht="12.75" customHeight="1" x14ac:dyDescent="0.25"/>
    <row r="212" s="8" customFormat="1" ht="12.75" customHeight="1" x14ac:dyDescent="0.25"/>
    <row r="213" s="8" customFormat="1" ht="12.75" customHeight="1" x14ac:dyDescent="0.25"/>
    <row r="214" s="8" customFormat="1" ht="12.75" customHeight="1" x14ac:dyDescent="0.25"/>
    <row r="215" s="8" customFormat="1" ht="12.75" customHeight="1" x14ac:dyDescent="0.25"/>
    <row r="216" s="8" customFormat="1" ht="12.75" customHeight="1" x14ac:dyDescent="0.25"/>
    <row r="217" s="8" customFormat="1" ht="12.75" customHeight="1" x14ac:dyDescent="0.25"/>
    <row r="218" s="8" customFormat="1" ht="12.75" customHeight="1" x14ac:dyDescent="0.25"/>
    <row r="219" s="8" customFormat="1" ht="12.75" customHeight="1" x14ac:dyDescent="0.25"/>
    <row r="220" s="8" customFormat="1" ht="12.75" customHeight="1" x14ac:dyDescent="0.25"/>
    <row r="221" s="8" customFormat="1" ht="12.75" customHeight="1" x14ac:dyDescent="0.25"/>
    <row r="222" s="8" customFormat="1" ht="12.75" customHeight="1" x14ac:dyDescent="0.25"/>
    <row r="223" s="8" customFormat="1" ht="12.75" customHeight="1" x14ac:dyDescent="0.25"/>
    <row r="224" s="8" customFormat="1" ht="12.75" customHeight="1" x14ac:dyDescent="0.25"/>
    <row r="225" s="8" customFormat="1" ht="12.75" customHeight="1" x14ac:dyDescent="0.25"/>
    <row r="226" s="8" customFormat="1" ht="12.75" customHeight="1" x14ac:dyDescent="0.25"/>
    <row r="227" s="8" customFormat="1" ht="12.75" customHeight="1" x14ac:dyDescent="0.25"/>
    <row r="228" s="8" customFormat="1" ht="12.75" customHeight="1" x14ac:dyDescent="0.25"/>
    <row r="229" s="8" customFormat="1" ht="12.75" customHeight="1" x14ac:dyDescent="0.25"/>
    <row r="230" s="8" customFormat="1" ht="12.75" customHeight="1" x14ac:dyDescent="0.25"/>
    <row r="231" s="8" customFormat="1" ht="12.75" customHeight="1" x14ac:dyDescent="0.25"/>
    <row r="232" s="8" customFormat="1" ht="12.75" customHeight="1" x14ac:dyDescent="0.25"/>
    <row r="233" s="8" customFormat="1" ht="12.75" customHeight="1" x14ac:dyDescent="0.25"/>
    <row r="234" s="8" customFormat="1" ht="12.75" customHeight="1" x14ac:dyDescent="0.25"/>
    <row r="235" s="8" customFormat="1" ht="12.75" customHeight="1" x14ac:dyDescent="0.25"/>
    <row r="236" s="8" customFormat="1" ht="12.75" customHeight="1" x14ac:dyDescent="0.25"/>
    <row r="237" s="8" customFormat="1" ht="12.75" customHeight="1" x14ac:dyDescent="0.25"/>
    <row r="238" s="8" customFormat="1" ht="12.75" customHeight="1" x14ac:dyDescent="0.25"/>
    <row r="239" s="8" customFormat="1" ht="12.75" customHeight="1" x14ac:dyDescent="0.25"/>
    <row r="240" s="8" customFormat="1" ht="12.75" customHeight="1" x14ac:dyDescent="0.25"/>
    <row r="241" s="8" customFormat="1" ht="12.75" customHeight="1" x14ac:dyDescent="0.25"/>
    <row r="242" s="8" customFormat="1" ht="12.75" customHeight="1" x14ac:dyDescent="0.25"/>
    <row r="243" s="8" customFormat="1" ht="12.75" customHeight="1" x14ac:dyDescent="0.25"/>
    <row r="244" s="8" customFormat="1" ht="12.75" customHeight="1" x14ac:dyDescent="0.25"/>
    <row r="245" s="8" customFormat="1" ht="12.75" customHeight="1" x14ac:dyDescent="0.25"/>
    <row r="246" s="8" customFormat="1" ht="12.75" customHeight="1" x14ac:dyDescent="0.25"/>
    <row r="247" s="8" customFormat="1" ht="12.75" customHeight="1" x14ac:dyDescent="0.25"/>
    <row r="248" s="8" customFormat="1" ht="12.75" customHeight="1" x14ac:dyDescent="0.25"/>
    <row r="249" s="8" customFormat="1" ht="12.75" customHeight="1" x14ac:dyDescent="0.25"/>
    <row r="250" s="8" customFormat="1" ht="12.75" customHeight="1" x14ac:dyDescent="0.25"/>
    <row r="251" s="8" customFormat="1" ht="12.75" customHeight="1" x14ac:dyDescent="0.25"/>
    <row r="252" s="8" customFormat="1" ht="12.75" customHeight="1" x14ac:dyDescent="0.25"/>
    <row r="253" s="8" customFormat="1" ht="12.75" customHeight="1" x14ac:dyDescent="0.25"/>
    <row r="254" s="8" customFormat="1" ht="12.75" customHeight="1" x14ac:dyDescent="0.25"/>
    <row r="255" s="8" customFormat="1" ht="12.75" customHeight="1" x14ac:dyDescent="0.25"/>
    <row r="256" s="8" customFormat="1" ht="12.75" customHeight="1" x14ac:dyDescent="0.25"/>
    <row r="257" s="8" customFormat="1" ht="12.75" customHeight="1" x14ac:dyDescent="0.25"/>
    <row r="258" s="8" customFormat="1" ht="12.75" customHeight="1" x14ac:dyDescent="0.25"/>
    <row r="259" s="8" customFormat="1" ht="12.75" customHeight="1" x14ac:dyDescent="0.25"/>
    <row r="260" s="8" customFormat="1" ht="12.75" customHeight="1" x14ac:dyDescent="0.25"/>
    <row r="261" s="8" customFormat="1" ht="12.75" customHeight="1" x14ac:dyDescent="0.25"/>
    <row r="262" s="8" customFormat="1" ht="12.75" customHeight="1" x14ac:dyDescent="0.25"/>
    <row r="263" s="8" customFormat="1" ht="12.75" customHeight="1" x14ac:dyDescent="0.25"/>
    <row r="264" s="8" customFormat="1" ht="12.75" customHeight="1" x14ac:dyDescent="0.25"/>
    <row r="265" s="8" customFormat="1" ht="12.75" customHeight="1" x14ac:dyDescent="0.25"/>
    <row r="266" s="8" customFormat="1" ht="12.75" customHeight="1" x14ac:dyDescent="0.25"/>
    <row r="267" s="8" customFormat="1" ht="12.75" customHeight="1" x14ac:dyDescent="0.25"/>
    <row r="268" s="8" customFormat="1" ht="12.75" customHeight="1" x14ac:dyDescent="0.25"/>
    <row r="269" s="8" customFormat="1" ht="12.75" customHeight="1" x14ac:dyDescent="0.25"/>
    <row r="270" s="8" customFormat="1" ht="12.75" customHeight="1" x14ac:dyDescent="0.25"/>
    <row r="271" s="8" customFormat="1" ht="12.75" customHeight="1" x14ac:dyDescent="0.25"/>
    <row r="272" s="8" customFormat="1" ht="12.75" customHeight="1" x14ac:dyDescent="0.25"/>
    <row r="273" s="8" customFormat="1" ht="12.75" customHeight="1" x14ac:dyDescent="0.25"/>
    <row r="274" s="8" customFormat="1" ht="12.75" customHeight="1" x14ac:dyDescent="0.25"/>
    <row r="275" s="8" customFormat="1" ht="12.75" customHeight="1" x14ac:dyDescent="0.25"/>
    <row r="276" s="8" customFormat="1" ht="12.75" customHeight="1" x14ac:dyDescent="0.25"/>
    <row r="277" s="8" customFormat="1" ht="12.75" customHeight="1" x14ac:dyDescent="0.25"/>
    <row r="278" s="8" customFormat="1" ht="12.75" customHeight="1" x14ac:dyDescent="0.25"/>
    <row r="279" s="8" customFormat="1" ht="12.75" customHeight="1" x14ac:dyDescent="0.25"/>
    <row r="280" s="8" customFormat="1" ht="12.75" customHeight="1" x14ac:dyDescent="0.25"/>
    <row r="281" s="8" customFormat="1" ht="12.75" customHeight="1" x14ac:dyDescent="0.25"/>
    <row r="282" s="8" customFormat="1" ht="12.75" customHeight="1" x14ac:dyDescent="0.25"/>
    <row r="283" s="8" customFormat="1" ht="12.75" customHeight="1" x14ac:dyDescent="0.25"/>
    <row r="284" s="8" customFormat="1" ht="12.75" customHeight="1" x14ac:dyDescent="0.25"/>
    <row r="285" s="8" customFormat="1" ht="12.75" customHeight="1" x14ac:dyDescent="0.25"/>
    <row r="286" s="8" customFormat="1" ht="12.75" customHeight="1" x14ac:dyDescent="0.25"/>
    <row r="287" s="8" customFormat="1" ht="12.75" customHeight="1" x14ac:dyDescent="0.25"/>
    <row r="288" s="8" customFormat="1" ht="12.75" customHeight="1" x14ac:dyDescent="0.25"/>
    <row r="289" s="8" customFormat="1" ht="12.75" customHeight="1" x14ac:dyDescent="0.25"/>
    <row r="290" s="8" customFormat="1" ht="12.75" customHeight="1" x14ac:dyDescent="0.25"/>
    <row r="291" s="8" customFormat="1" ht="12.75" customHeight="1" x14ac:dyDescent="0.25"/>
    <row r="292" s="8" customFormat="1" ht="12.75" customHeight="1" x14ac:dyDescent="0.25"/>
    <row r="293" s="8" customFormat="1" ht="12.75" customHeight="1" x14ac:dyDescent="0.25"/>
    <row r="294" s="8" customFormat="1" ht="12.75" customHeight="1" x14ac:dyDescent="0.25"/>
    <row r="295" s="8" customFormat="1" ht="12.75" customHeight="1" x14ac:dyDescent="0.25"/>
    <row r="296" s="8" customFormat="1" ht="12.75" customHeight="1" x14ac:dyDescent="0.25"/>
    <row r="297" s="8" customFormat="1" ht="12.75" customHeight="1" x14ac:dyDescent="0.25"/>
    <row r="298" s="8" customFormat="1" ht="12.75" customHeight="1" x14ac:dyDescent="0.25"/>
    <row r="299" s="8" customFormat="1" ht="12.75" customHeight="1" x14ac:dyDescent="0.25"/>
    <row r="300" s="8" customFormat="1" ht="12.75" customHeight="1" x14ac:dyDescent="0.25"/>
    <row r="301" s="8" customFormat="1" ht="12.75" customHeight="1" x14ac:dyDescent="0.25"/>
    <row r="302" s="8" customFormat="1" ht="12.75" customHeight="1" x14ac:dyDescent="0.25"/>
    <row r="303" s="8" customFormat="1" ht="12.75" customHeight="1" x14ac:dyDescent="0.25"/>
    <row r="304" s="8" customFormat="1" ht="12.75" customHeight="1" x14ac:dyDescent="0.25"/>
    <row r="305" s="8" customFormat="1" ht="12.75" customHeight="1" x14ac:dyDescent="0.25"/>
    <row r="306" s="8" customFormat="1" ht="12.75" customHeight="1" x14ac:dyDescent="0.25"/>
    <row r="307" s="8" customFormat="1" ht="12.75" customHeight="1" x14ac:dyDescent="0.25"/>
    <row r="308" s="8" customFormat="1" ht="12.75" customHeight="1" x14ac:dyDescent="0.25"/>
    <row r="309" s="8" customFormat="1" ht="12.75" customHeight="1" x14ac:dyDescent="0.25"/>
    <row r="310" s="8" customFormat="1" ht="12.75" customHeight="1" x14ac:dyDescent="0.25"/>
    <row r="311" s="8" customFormat="1" ht="12.75" customHeight="1" x14ac:dyDescent="0.25"/>
    <row r="312" s="8" customFormat="1" ht="12.75" customHeight="1" x14ac:dyDescent="0.25"/>
    <row r="313" s="8" customFormat="1" ht="12.75" customHeight="1" x14ac:dyDescent="0.25"/>
    <row r="314" s="8" customFormat="1" ht="12.75" customHeight="1" x14ac:dyDescent="0.25"/>
    <row r="315" s="8" customFormat="1" ht="12.75" customHeight="1" x14ac:dyDescent="0.25"/>
    <row r="316" s="8" customFormat="1" ht="12.75" customHeight="1" x14ac:dyDescent="0.25"/>
    <row r="317" s="8" customFormat="1" ht="12.75" customHeight="1" x14ac:dyDescent="0.25"/>
    <row r="318" s="8" customFormat="1" ht="12.75" customHeight="1" x14ac:dyDescent="0.25"/>
    <row r="319" s="8" customFormat="1" ht="12.75" customHeight="1" x14ac:dyDescent="0.25"/>
    <row r="320" s="8" customFormat="1" ht="12.75" customHeight="1" x14ac:dyDescent="0.25"/>
    <row r="321" s="8" customFormat="1" ht="12.75" customHeight="1" x14ac:dyDescent="0.25"/>
    <row r="322" s="8" customFormat="1" ht="12.75" customHeight="1" x14ac:dyDescent="0.25"/>
    <row r="323" s="8" customFormat="1" ht="12.75" customHeight="1" x14ac:dyDescent="0.25"/>
    <row r="324" s="8" customFormat="1" ht="12.75" customHeight="1" x14ac:dyDescent="0.25"/>
    <row r="325" s="8" customFormat="1" ht="12.75" customHeight="1" x14ac:dyDescent="0.25"/>
    <row r="326" s="8" customFormat="1" ht="12.75" customHeight="1" x14ac:dyDescent="0.25"/>
    <row r="327" s="8" customFormat="1" ht="12.75" customHeight="1" x14ac:dyDescent="0.25"/>
    <row r="328" s="8" customFormat="1" ht="12.75" customHeight="1" x14ac:dyDescent="0.25"/>
    <row r="329" s="8" customFormat="1" ht="12.75" customHeight="1" x14ac:dyDescent="0.25"/>
    <row r="330" s="8" customFormat="1" ht="12.75" customHeight="1" x14ac:dyDescent="0.25"/>
    <row r="331" s="8" customFormat="1" ht="12.75" customHeight="1" x14ac:dyDescent="0.25"/>
    <row r="332" s="8" customFormat="1" ht="12.75" customHeight="1" x14ac:dyDescent="0.25"/>
    <row r="333" s="8" customFormat="1" ht="12.75" customHeight="1" x14ac:dyDescent="0.25"/>
    <row r="334" s="8" customFormat="1" ht="12.75" customHeight="1" x14ac:dyDescent="0.25"/>
    <row r="335" s="8" customFormat="1" ht="12.75" customHeight="1" x14ac:dyDescent="0.25"/>
    <row r="336" s="8" customFormat="1" ht="12.75" customHeight="1" x14ac:dyDescent="0.25"/>
    <row r="337" s="8" customFormat="1" ht="12.75" customHeight="1" x14ac:dyDescent="0.25"/>
    <row r="338" s="8" customFormat="1" ht="12.75" customHeight="1" x14ac:dyDescent="0.25"/>
    <row r="339" s="8" customFormat="1" ht="12.75" customHeight="1" x14ac:dyDescent="0.25"/>
    <row r="340" s="8" customFormat="1" ht="12.75" customHeight="1" x14ac:dyDescent="0.25"/>
    <row r="341" s="8" customFormat="1" ht="12.75" customHeight="1" x14ac:dyDescent="0.25"/>
    <row r="342" s="8" customFormat="1" ht="12.75" customHeight="1" x14ac:dyDescent="0.25"/>
    <row r="343" s="8" customFormat="1" ht="12.75" customHeight="1" x14ac:dyDescent="0.25"/>
    <row r="344" s="8" customFormat="1" ht="12.75" customHeight="1" x14ac:dyDescent="0.25"/>
    <row r="345" s="8" customFormat="1" ht="12.75" customHeight="1" x14ac:dyDescent="0.25"/>
    <row r="346" s="8" customFormat="1" ht="12.75" customHeight="1" x14ac:dyDescent="0.25"/>
    <row r="347" s="8" customFormat="1" ht="12.75" customHeight="1" x14ac:dyDescent="0.25"/>
    <row r="348" s="8" customFormat="1" ht="12.75" customHeight="1" x14ac:dyDescent="0.25"/>
    <row r="349" s="8" customFormat="1" ht="12.75" customHeight="1" x14ac:dyDescent="0.25"/>
    <row r="350" s="8" customFormat="1" ht="12.75" customHeight="1" x14ac:dyDescent="0.25"/>
    <row r="351" s="8" customFormat="1" ht="12.75" customHeight="1" x14ac:dyDescent="0.25"/>
    <row r="352" s="8" customFormat="1" ht="12.75" customHeight="1" x14ac:dyDescent="0.25"/>
    <row r="353" s="8" customFormat="1" ht="12.75" customHeight="1" x14ac:dyDescent="0.25"/>
    <row r="354" s="8" customFormat="1" ht="12.75" customHeight="1" x14ac:dyDescent="0.25"/>
    <row r="355" s="8" customFormat="1" ht="12.75" customHeight="1" x14ac:dyDescent="0.25"/>
    <row r="356" s="8" customFormat="1" ht="12.75" customHeight="1" x14ac:dyDescent="0.25"/>
    <row r="357" s="8" customFormat="1" ht="12.75" customHeight="1" x14ac:dyDescent="0.25"/>
    <row r="358" s="8" customFormat="1" ht="12.75" customHeight="1" x14ac:dyDescent="0.25"/>
    <row r="359" s="8" customFormat="1" ht="12.75" customHeight="1" x14ac:dyDescent="0.25"/>
    <row r="360" s="8" customFormat="1" ht="12.75" customHeight="1" x14ac:dyDescent="0.25"/>
    <row r="361" s="8" customFormat="1" ht="12.75" customHeight="1" x14ac:dyDescent="0.25"/>
    <row r="362" s="8" customFormat="1" ht="12.75" customHeight="1" x14ac:dyDescent="0.25"/>
    <row r="363" s="8" customFormat="1" ht="12.75" customHeight="1" x14ac:dyDescent="0.25"/>
    <row r="364" s="8" customFormat="1" ht="12.75" customHeight="1" x14ac:dyDescent="0.25"/>
    <row r="365" s="8" customFormat="1" ht="12.75" customHeight="1" x14ac:dyDescent="0.25"/>
    <row r="366" s="8" customFormat="1" ht="12.75" customHeight="1" x14ac:dyDescent="0.25"/>
    <row r="367" s="8" customFormat="1" ht="12.75" customHeight="1" x14ac:dyDescent="0.25"/>
    <row r="368" s="8" customFormat="1" ht="12.75" customHeight="1" x14ac:dyDescent="0.25"/>
    <row r="369" s="8" customFormat="1" ht="12.75" customHeight="1" x14ac:dyDescent="0.25"/>
    <row r="370" s="8" customFormat="1" ht="12.75" customHeight="1" x14ac:dyDescent="0.25"/>
    <row r="371" s="8" customFormat="1" ht="12.75" customHeight="1" x14ac:dyDescent="0.25"/>
    <row r="372" s="8" customFormat="1" ht="12.75" customHeight="1" x14ac:dyDescent="0.25"/>
    <row r="373" s="8" customFormat="1" ht="12.75" customHeight="1" x14ac:dyDescent="0.25"/>
    <row r="374" s="8" customFormat="1" ht="12.75" customHeight="1" x14ac:dyDescent="0.25"/>
    <row r="375" s="8" customFormat="1" ht="12.75" customHeight="1" x14ac:dyDescent="0.25"/>
    <row r="376" s="8" customFormat="1" ht="12.75" customHeight="1" x14ac:dyDescent="0.25"/>
    <row r="377" s="8" customFormat="1" ht="12.75" customHeight="1" x14ac:dyDescent="0.25"/>
    <row r="378" s="8" customFormat="1" ht="12.75" customHeight="1" x14ac:dyDescent="0.25"/>
    <row r="379" s="8" customFormat="1" ht="12.75" customHeight="1" x14ac:dyDescent="0.25"/>
    <row r="380" s="8" customFormat="1" ht="12.75" customHeight="1" x14ac:dyDescent="0.25"/>
    <row r="381" s="8" customFormat="1" ht="12.75" customHeight="1" x14ac:dyDescent="0.25"/>
    <row r="382" s="8" customFormat="1" ht="12.75" customHeight="1" x14ac:dyDescent="0.25"/>
    <row r="383" s="8" customFormat="1" ht="12.75" customHeight="1" x14ac:dyDescent="0.25"/>
    <row r="384" s="8" customFormat="1" ht="12.75" customHeight="1" x14ac:dyDescent="0.25"/>
    <row r="385" s="8" customFormat="1" ht="12.75" customHeight="1" x14ac:dyDescent="0.25"/>
    <row r="386" s="8" customFormat="1" ht="12.75" customHeight="1" x14ac:dyDescent="0.25"/>
    <row r="387" s="8" customFormat="1" ht="12.75" customHeight="1" x14ac:dyDescent="0.25"/>
    <row r="388" s="8" customFormat="1" ht="12.75" customHeight="1" x14ac:dyDescent="0.25"/>
    <row r="389" s="8" customFormat="1" ht="12.75" customHeight="1" x14ac:dyDescent="0.25"/>
    <row r="390" s="8" customFormat="1" ht="12.75" customHeight="1" x14ac:dyDescent="0.25"/>
    <row r="391" s="8" customFormat="1" ht="12.75" customHeight="1" x14ac:dyDescent="0.25"/>
    <row r="392" s="8" customFormat="1" ht="12.75" customHeight="1" x14ac:dyDescent="0.25"/>
    <row r="393" s="8" customFormat="1" ht="12.75" customHeight="1" x14ac:dyDescent="0.25"/>
    <row r="394" s="8" customFormat="1" ht="12.75" customHeight="1" x14ac:dyDescent="0.25"/>
    <row r="395" s="8" customFormat="1" ht="12.75" customHeight="1" x14ac:dyDescent="0.25"/>
    <row r="396" s="8" customFormat="1" ht="12.75" customHeight="1" x14ac:dyDescent="0.25"/>
    <row r="397" s="8" customFormat="1" ht="12.75" customHeight="1" x14ac:dyDescent="0.25"/>
    <row r="398" s="8" customFormat="1" ht="12.75" customHeight="1" x14ac:dyDescent="0.25"/>
    <row r="399" s="8" customFormat="1" ht="12.75" customHeight="1" x14ac:dyDescent="0.25"/>
    <row r="400" s="8" customFormat="1" ht="12.75" customHeight="1" x14ac:dyDescent="0.25"/>
    <row r="401" s="8" customFormat="1" ht="12.75" customHeight="1" x14ac:dyDescent="0.25"/>
    <row r="402" s="8" customFormat="1" ht="12.75" customHeight="1" x14ac:dyDescent="0.25"/>
    <row r="403" s="8" customFormat="1" ht="12.75" customHeight="1" x14ac:dyDescent="0.25"/>
    <row r="404" s="8" customFormat="1" ht="12.75" customHeight="1" x14ac:dyDescent="0.25"/>
    <row r="405" s="8" customFormat="1" ht="12.75" customHeight="1" x14ac:dyDescent="0.25"/>
    <row r="406" s="8" customFormat="1" ht="12.75" customHeight="1" x14ac:dyDescent="0.25"/>
    <row r="407" s="8" customFormat="1" ht="12.75" customHeight="1" x14ac:dyDescent="0.25"/>
    <row r="408" s="8" customFormat="1" ht="12.75" customHeight="1" x14ac:dyDescent="0.25"/>
    <row r="409" s="8" customFormat="1" ht="12.75" customHeight="1" x14ac:dyDescent="0.25"/>
    <row r="410" s="8" customFormat="1" ht="12.75" customHeight="1" x14ac:dyDescent="0.25"/>
    <row r="411" s="8" customFormat="1" ht="12.75" customHeight="1" x14ac:dyDescent="0.25"/>
    <row r="412" s="8" customFormat="1" ht="12.75" customHeight="1" x14ac:dyDescent="0.25"/>
    <row r="413" s="8" customFormat="1" ht="12.75" customHeight="1" x14ac:dyDescent="0.25"/>
    <row r="414" s="8" customFormat="1" ht="12.75" customHeight="1" x14ac:dyDescent="0.25"/>
    <row r="415" s="8" customFormat="1" ht="12.75" customHeight="1" x14ac:dyDescent="0.25"/>
    <row r="416" s="8" customFormat="1" ht="12.75" customHeight="1" x14ac:dyDescent="0.25"/>
    <row r="417" s="8" customFormat="1" ht="12.75" customHeight="1" x14ac:dyDescent="0.25"/>
    <row r="418" s="8" customFormat="1" ht="12.75" customHeight="1" x14ac:dyDescent="0.25"/>
    <row r="419" s="8" customFormat="1" ht="12.75" customHeight="1" x14ac:dyDescent="0.25"/>
    <row r="420" s="8" customFormat="1" ht="12.75" customHeight="1" x14ac:dyDescent="0.25"/>
    <row r="421" s="8" customFormat="1" ht="12.75" customHeight="1" x14ac:dyDescent="0.25"/>
    <row r="422" s="8" customFormat="1" ht="12.75" customHeight="1" x14ac:dyDescent="0.25"/>
    <row r="423" s="8" customFormat="1" ht="12.75" customHeight="1" x14ac:dyDescent="0.25"/>
    <row r="424" s="8" customFormat="1" ht="12.75" customHeight="1" x14ac:dyDescent="0.25"/>
    <row r="425" s="8" customFormat="1" ht="12.75" customHeight="1" x14ac:dyDescent="0.25"/>
    <row r="426" s="8" customFormat="1" ht="12.75" customHeight="1" x14ac:dyDescent="0.25"/>
    <row r="427" s="8" customFormat="1" ht="12.75" customHeight="1" x14ac:dyDescent="0.25"/>
    <row r="428" s="8" customFormat="1" ht="12.75" customHeight="1" x14ac:dyDescent="0.25"/>
    <row r="429" s="8" customFormat="1" ht="12.75" customHeight="1" x14ac:dyDescent="0.25"/>
    <row r="430" s="8" customFormat="1" ht="12.75" customHeight="1" x14ac:dyDescent="0.25"/>
    <row r="431" s="8" customFormat="1" ht="12.75" customHeight="1" x14ac:dyDescent="0.25"/>
    <row r="432" s="8" customFormat="1" ht="12.75" customHeight="1" x14ac:dyDescent="0.25"/>
    <row r="433" s="8" customFormat="1" ht="12.75" customHeight="1" x14ac:dyDescent="0.25"/>
    <row r="434" s="8" customFormat="1" ht="12.75" customHeight="1" x14ac:dyDescent="0.25"/>
    <row r="435" s="8" customFormat="1" ht="12.75" customHeight="1" x14ac:dyDescent="0.25"/>
    <row r="436" s="8" customFormat="1" ht="12.75" customHeight="1" x14ac:dyDescent="0.25"/>
    <row r="437" s="8" customFormat="1" ht="12.75" customHeight="1" x14ac:dyDescent="0.25"/>
    <row r="438" s="8" customFormat="1" ht="12.75" customHeight="1" x14ac:dyDescent="0.25"/>
    <row r="439" s="8" customFormat="1" ht="12.75" customHeight="1" x14ac:dyDescent="0.25"/>
    <row r="440" s="8" customFormat="1" ht="12.75" customHeight="1" x14ac:dyDescent="0.25"/>
    <row r="441" s="8" customFormat="1" ht="12.75" customHeight="1" x14ac:dyDescent="0.25"/>
    <row r="442" s="8" customFormat="1" ht="12.75" customHeight="1" x14ac:dyDescent="0.25"/>
    <row r="443" s="8" customFormat="1" ht="12.75" customHeight="1" x14ac:dyDescent="0.25"/>
    <row r="444" s="8" customFormat="1" ht="12.75" customHeight="1" x14ac:dyDescent="0.25"/>
    <row r="445" s="8" customFormat="1" ht="12.75" customHeight="1" x14ac:dyDescent="0.25"/>
    <row r="446" s="8" customFormat="1" ht="12.75" customHeight="1" x14ac:dyDescent="0.25"/>
    <row r="447" s="8" customFormat="1" ht="12.75" customHeight="1" x14ac:dyDescent="0.25"/>
    <row r="448" s="8" customFormat="1" ht="12.75" customHeight="1" x14ac:dyDescent="0.25"/>
    <row r="449" s="8" customFormat="1" ht="12.75" customHeight="1" x14ac:dyDescent="0.25"/>
    <row r="450" s="8" customFormat="1" ht="12.75" customHeight="1" x14ac:dyDescent="0.25"/>
    <row r="451" s="8" customFormat="1" ht="12.75" customHeight="1" x14ac:dyDescent="0.25"/>
    <row r="452" s="8" customFormat="1" ht="12.75" customHeight="1" x14ac:dyDescent="0.25"/>
    <row r="453" s="8" customFormat="1" ht="12.75" customHeight="1" x14ac:dyDescent="0.25"/>
    <row r="454" s="8" customFormat="1" ht="12.75" customHeight="1" x14ac:dyDescent="0.25"/>
    <row r="455" s="8" customFormat="1" ht="12.75" customHeight="1" x14ac:dyDescent="0.25"/>
    <row r="456" s="8" customFormat="1" ht="12.75" customHeight="1" x14ac:dyDescent="0.25"/>
    <row r="457" s="8" customFormat="1" ht="12.75" customHeight="1" x14ac:dyDescent="0.25"/>
    <row r="458" s="8" customFormat="1" ht="12.75" customHeight="1" x14ac:dyDescent="0.25"/>
    <row r="459" s="8" customFormat="1" ht="12.75" customHeight="1" x14ac:dyDescent="0.25"/>
    <row r="460" s="8" customFormat="1" ht="12.75" customHeight="1" x14ac:dyDescent="0.25"/>
    <row r="461" s="8" customFormat="1" ht="12.75" customHeight="1" x14ac:dyDescent="0.25"/>
    <row r="462" s="8" customFormat="1" ht="12.75" customHeight="1" x14ac:dyDescent="0.25"/>
    <row r="463" s="8" customFormat="1" ht="12.75" customHeight="1" x14ac:dyDescent="0.25"/>
    <row r="464" s="8" customFormat="1" ht="12.75" customHeight="1" x14ac:dyDescent="0.25"/>
    <row r="465" s="8" customFormat="1" ht="12.75" customHeight="1" x14ac:dyDescent="0.25"/>
    <row r="466" s="8" customFormat="1" ht="12.75" customHeight="1" x14ac:dyDescent="0.25"/>
    <row r="467" s="8" customFormat="1" ht="12" customHeight="1" x14ac:dyDescent="0.25"/>
    <row r="468" s="8" customFormat="1" ht="12.75" customHeight="1" x14ac:dyDescent="0.25"/>
    <row r="469" s="8" customFormat="1" ht="12.75" customHeight="1" x14ac:dyDescent="0.25"/>
    <row r="470" s="8" customFormat="1" ht="12.75" customHeight="1" x14ac:dyDescent="0.25"/>
    <row r="471" s="8" customFormat="1" ht="12.75" customHeight="1" x14ac:dyDescent="0.25"/>
    <row r="472" s="8" customFormat="1" ht="12.75" customHeight="1" x14ac:dyDescent="0.25"/>
    <row r="473" s="8" customFormat="1" ht="12.75" customHeight="1" x14ac:dyDescent="0.25"/>
    <row r="474" s="8" customFormat="1" ht="12.75" customHeight="1" x14ac:dyDescent="0.25"/>
    <row r="475" s="8" customFormat="1" ht="12.75" customHeight="1" x14ac:dyDescent="0.25"/>
    <row r="476" s="8" customFormat="1" ht="12.75" customHeight="1" x14ac:dyDescent="0.25"/>
    <row r="477" s="8" customFormat="1" ht="12.75" customHeight="1" x14ac:dyDescent="0.25"/>
    <row r="478" s="8" customFormat="1" ht="12.75" customHeight="1" x14ac:dyDescent="0.25"/>
    <row r="479" s="8" customFormat="1" ht="12.75" customHeight="1" x14ac:dyDescent="0.25"/>
    <row r="480" s="8" customFormat="1" ht="12.75" customHeight="1" x14ac:dyDescent="0.25"/>
    <row r="481" s="8" customFormat="1" ht="12.75" customHeight="1" x14ac:dyDescent="0.25"/>
    <row r="482" s="8" customFormat="1" ht="12.75" customHeight="1" x14ac:dyDescent="0.25"/>
    <row r="483" s="8" customFormat="1" ht="12.75" customHeight="1" x14ac:dyDescent="0.25"/>
    <row r="484" s="8" customFormat="1" ht="12.75" customHeight="1" x14ac:dyDescent="0.25"/>
    <row r="485" s="8" customFormat="1" ht="12.75" customHeight="1" x14ac:dyDescent="0.25"/>
    <row r="486" s="8" customFormat="1" ht="12.75" customHeight="1" x14ac:dyDescent="0.25"/>
    <row r="487" s="8" customFormat="1" ht="12.75" customHeight="1" x14ac:dyDescent="0.25"/>
    <row r="488" s="8" customFormat="1" ht="12.75" customHeight="1" x14ac:dyDescent="0.25"/>
    <row r="489" s="8" customFormat="1" ht="12.75" customHeight="1" x14ac:dyDescent="0.25"/>
    <row r="490" s="8" customFormat="1" ht="12.75" customHeight="1" x14ac:dyDescent="0.25"/>
    <row r="491" s="8" customFormat="1" ht="12.75" customHeight="1" x14ac:dyDescent="0.25"/>
    <row r="492" s="8" customFormat="1" ht="12.75" customHeight="1" x14ac:dyDescent="0.25"/>
    <row r="493" s="8" customFormat="1" ht="12.75" customHeight="1" x14ac:dyDescent="0.25"/>
    <row r="494" s="8" customFormat="1" ht="12.75" customHeight="1" x14ac:dyDescent="0.25"/>
    <row r="495" s="8" customFormat="1" ht="12.75" customHeight="1" x14ac:dyDescent="0.25"/>
    <row r="496" s="8" customFormat="1" ht="12.75" customHeight="1" x14ac:dyDescent="0.25"/>
    <row r="497" s="8" customFormat="1" ht="12.75" customHeight="1" x14ac:dyDescent="0.25"/>
    <row r="498" s="8" customFormat="1" ht="12.75" customHeight="1" x14ac:dyDescent="0.25"/>
    <row r="499" s="8" customFormat="1" ht="12.75" customHeight="1" x14ac:dyDescent="0.25"/>
    <row r="500" s="8" customFormat="1" ht="12.75" customHeight="1" x14ac:dyDescent="0.25"/>
    <row r="501" s="8" customFormat="1" ht="12.75" customHeight="1" x14ac:dyDescent="0.25"/>
    <row r="502" s="8" customFormat="1" ht="12.75" customHeight="1" x14ac:dyDescent="0.25"/>
    <row r="503" s="8" customFormat="1" ht="12.75" customHeight="1" x14ac:dyDescent="0.25"/>
    <row r="504" s="8" customFormat="1" ht="12.75" customHeight="1" x14ac:dyDescent="0.25"/>
    <row r="505" s="8" customFormat="1" ht="15.75" customHeight="1" x14ac:dyDescent="0.25"/>
    <row r="506" s="8" customFormat="1" ht="17.25" customHeight="1" x14ac:dyDescent="0.25"/>
  </sheetData>
  <mergeCells count="16">
    <mergeCell ref="A26:I28"/>
    <mergeCell ref="K3:K4"/>
    <mergeCell ref="E1:E2"/>
    <mergeCell ref="A3:F3"/>
    <mergeCell ref="G3:G4"/>
    <mergeCell ref="H3:H4"/>
    <mergeCell ref="I3:I4"/>
    <mergeCell ref="J3:J4"/>
    <mergeCell ref="R3:R4"/>
    <mergeCell ref="S3:S4"/>
    <mergeCell ref="L3:L4"/>
    <mergeCell ref="M3:M4"/>
    <mergeCell ref="N3:N4"/>
    <mergeCell ref="O3:O4"/>
    <mergeCell ref="P3:P4"/>
    <mergeCell ref="Q3:Q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8</vt:i4>
      </vt:variant>
    </vt:vector>
  </HeadingPairs>
  <TitlesOfParts>
    <vt:vector size="21" baseType="lpstr">
      <vt:lpstr>Medidas e Pesos</vt:lpstr>
      <vt:lpstr>Insumo_Transf_sem_anterior</vt:lpstr>
      <vt:lpstr>Insumo_Transf_sem_vigente</vt:lpstr>
      <vt:lpstr>21 Regiões</vt:lpstr>
      <vt:lpstr>Bandeiras_Exportacao</vt:lpstr>
      <vt:lpstr>21 Regiões_v2</vt:lpstr>
      <vt:lpstr>Base_de_Dados_sem_transferencia</vt:lpstr>
      <vt:lpstr>Transferencias</vt:lpstr>
      <vt:lpstr>Base_de_Dados_Apos_transf</vt:lpstr>
      <vt:lpstr>Situacao_Municipios</vt:lpstr>
      <vt:lpstr>Indicadores_Exportacao</vt:lpstr>
      <vt:lpstr>Calculo_Bandeiras</vt:lpstr>
      <vt:lpstr>TRAVA</vt:lpstr>
      <vt:lpstr>'21 Regiões'!Area_de_impressao</vt:lpstr>
      <vt:lpstr>'21 Regiões'!Titulos_de_impressao</vt:lpstr>
      <vt:lpstr>'21 Regiões_v2'!Titulos_de_impressao</vt:lpstr>
      <vt:lpstr>Bandeiras_Exportacao!Titulos_de_impressao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Felipe Belle</cp:lastModifiedBy>
  <dcterms:created xsi:type="dcterms:W3CDTF">2020-04-22T13:45:29Z</dcterms:created>
  <dcterms:modified xsi:type="dcterms:W3CDTF">2021-03-12T17:44:23Z</dcterms:modified>
</cp:coreProperties>
</file>