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maxicad.sharepoint.com/sites/LaBIMRS/Documentos Compartilhados/02-Suporte Assistido/01 - Ações e Pautas Suporte Assistido/03.11 - Suporte Assistido/"/>
    </mc:Choice>
  </mc:AlternateContent>
  <xr:revisionPtr revIDLastSave="65" documentId="8_{F4FF3799-3A78-432B-9FC5-6D52DA6AEDB6}" xr6:coauthVersionLast="47" xr6:coauthVersionMax="47" xr10:uidLastSave="{CF7E40DF-722B-4F03-9726-D284C2B5F9BD}"/>
  <bookViews>
    <workbookView xWindow="-108" yWindow="-108" windowWidth="23256" windowHeight="12456" xr2:uid="{00000000-000D-0000-FFFF-FFFF00000000}"/>
  </bookViews>
  <sheets>
    <sheet name="AVALIAÇÃO MODELO BIM" sheetId="7" r:id="rId1"/>
  </sheets>
  <definedNames>
    <definedName name="_xlnm.Print_Area" localSheetId="0">'AVALIAÇÃO MODELO BIM'!$A$1:$H$40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7" l="1"/>
  <c r="A10" i="7" s="1"/>
  <c r="A11" i="7" s="1"/>
  <c r="A12" i="7" l="1"/>
  <c r="A13" i="7" s="1"/>
  <c r="A14" i="7" s="1"/>
  <c r="A15" i="7" s="1"/>
  <c r="A16" i="7" s="1"/>
  <c r="A17" i="7" l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E17" i="7" l="1"/>
  <c r="F17" i="7" s="1"/>
  <c r="E33" i="7"/>
  <c r="F33" i="7" s="1"/>
  <c r="E25" i="7"/>
  <c r="F25" i="7" s="1"/>
  <c r="E28" i="7"/>
  <c r="F28" i="7" s="1"/>
  <c r="E18" i="7"/>
  <c r="F18" i="7" s="1"/>
  <c r="E34" i="7"/>
  <c r="F34" i="7" s="1"/>
  <c r="E36" i="7"/>
  <c r="F36" i="7" s="1"/>
  <c r="E24" i="7"/>
  <c r="F24" i="7" s="1"/>
  <c r="E10" i="7"/>
  <c r="F10" i="7" s="1"/>
  <c r="E14" i="7"/>
  <c r="F14" i="7" s="1"/>
  <c r="E15" i="7"/>
  <c r="F15" i="7" s="1"/>
  <c r="E19" i="7"/>
  <c r="F19" i="7" s="1"/>
  <c r="E35" i="7"/>
  <c r="F35" i="7" s="1"/>
  <c r="E40" i="7"/>
  <c r="F40" i="7" s="1"/>
  <c r="E9" i="7"/>
  <c r="E27" i="7"/>
  <c r="F27" i="7" s="1"/>
  <c r="E31" i="7"/>
  <c r="F31" i="7" s="1"/>
  <c r="E32" i="7"/>
  <c r="F32" i="7" s="1"/>
  <c r="E20" i="7"/>
  <c r="F20" i="7" s="1"/>
  <c r="E11" i="7"/>
  <c r="F11" i="7" s="1"/>
  <c r="E13" i="7"/>
  <c r="F13" i="7" s="1"/>
  <c r="E21" i="7"/>
  <c r="F21" i="7" s="1"/>
  <c r="E37" i="7"/>
  <c r="F37" i="7" s="1"/>
  <c r="E23" i="7"/>
  <c r="F23" i="7" s="1"/>
  <c r="E29" i="7"/>
  <c r="F29" i="7" s="1"/>
  <c r="E22" i="7"/>
  <c r="F22" i="7" s="1"/>
  <c r="E38" i="7"/>
  <c r="F38" i="7" s="1"/>
  <c r="E39" i="7"/>
  <c r="F39" i="7" s="1"/>
  <c r="E26" i="7"/>
  <c r="F26" i="7" s="1"/>
  <c r="E12" i="7"/>
  <c r="F12" i="7" s="1"/>
  <c r="E30" i="7"/>
  <c r="F30" i="7" s="1"/>
  <c r="E16" i="7"/>
  <c r="F16" i="7" s="1"/>
  <c r="F9" i="7" l="1"/>
  <c r="G9" i="7" s="1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G30" i="7" s="1"/>
  <c r="G31" i="7" s="1"/>
  <c r="G32" i="7" s="1"/>
  <c r="G33" i="7" s="1"/>
  <c r="G34" i="7" s="1"/>
  <c r="G35" i="7" s="1"/>
  <c r="G36" i="7" s="1"/>
  <c r="G37" i="7" s="1"/>
  <c r="G38" i="7" s="1"/>
  <c r="G39" i="7" s="1"/>
  <c r="G40" i="7" s="1"/>
  <c r="G41" i="7" s="1"/>
</calcChain>
</file>

<file path=xl/sharedStrings.xml><?xml version="1.0" encoding="utf-8"?>
<sst xmlns="http://schemas.openxmlformats.org/spreadsheetml/2006/main" count="131" uniqueCount="71">
  <si>
    <t>AVALIAÇÃO DE MODELOS BIM</t>
  </si>
  <si>
    <t>DADOS</t>
  </si>
  <si>
    <t>OBJETO</t>
  </si>
  <si>
    <t>CIDADE</t>
  </si>
  <si>
    <t>STATUS</t>
  </si>
  <si>
    <t>Nº Projeto</t>
  </si>
  <si>
    <t>Descrever nome do projeto</t>
  </si>
  <si>
    <t>Cidade do Projeto</t>
  </si>
  <si>
    <t xml:space="preserve">ATENDIDO </t>
  </si>
  <si>
    <t>J</t>
  </si>
  <si>
    <t>ETAPA DE AVALIAÇÃO</t>
  </si>
  <si>
    <t>ATENDIDO PARCIAL</t>
  </si>
  <si>
    <t>K</t>
  </si>
  <si>
    <t>Etapa de projeto:</t>
  </si>
  <si>
    <t>Descrever a etapa de projeto</t>
  </si>
  <si>
    <t>PENDENTE</t>
  </si>
  <si>
    <t>L</t>
  </si>
  <si>
    <t>Verificação:</t>
  </si>
  <si>
    <t>Descrever o nome do Revisor</t>
  </si>
  <si>
    <t>NÃO APLICÁVEL</t>
  </si>
  <si>
    <t>x</t>
  </si>
  <si>
    <t>Descrever nome do arquivo</t>
  </si>
  <si>
    <t>ITEM</t>
  </si>
  <si>
    <t>GRUPO</t>
  </si>
  <si>
    <t>ITEM2</t>
  </si>
  <si>
    <t>COMENTÁRIOS</t>
  </si>
  <si>
    <t>Peso (%)</t>
  </si>
  <si>
    <t>Resultado por critério</t>
  </si>
  <si>
    <t>Acumulado</t>
  </si>
  <si>
    <t>SITUAÇÃO</t>
  </si>
  <si>
    <t>Estrutura Geral do Modelo</t>
  </si>
  <si>
    <t>O modelo está no sistema de coordenadas correto?</t>
  </si>
  <si>
    <t>Os níveis (grids e planos de referência) estão configurados corretamente?</t>
  </si>
  <si>
    <t>As disciplinas estão organizadas de forma clara e consistente?</t>
  </si>
  <si>
    <t>O arquivo do modelo segue a nomenclatura definida no BEP?</t>
  </si>
  <si>
    <t>Os objetos estão alocados nas categorias adequadas?</t>
  </si>
  <si>
    <t>Geometria e Elementos do Modelo</t>
  </si>
  <si>
    <t>O modelo apresenta elementos duplicados ou inconsistentes?</t>
  </si>
  <si>
    <t>As geometrias estão completas e conectadas corretamente?</t>
  </si>
  <si>
    <t>Há elementos flutuantes ou não ancorados no modelo?</t>
  </si>
  <si>
    <t>Os níveis de detalhamento (LOD) atendem aos requisitos?</t>
  </si>
  <si>
    <t>Os espaços e zonas estão definidos e etiquetados corretamente?</t>
  </si>
  <si>
    <t>Qualidade da Informação</t>
  </si>
  <si>
    <t>Os parâmetros de cada elemento estão preenchidos conforme os requisitos?</t>
  </si>
  <si>
    <t>As informações obrigatórias (PIR) estão incluídas no modelo?</t>
  </si>
  <si>
    <t>O modelo apresenta metadados consistentes?</t>
  </si>
  <si>
    <t>As tabelas de quantitativos refletem os elementos modelados?</t>
  </si>
  <si>
    <t>Os parâmetros compartilhados seguem os padrões acordados?</t>
  </si>
  <si>
    <t>Coordenação e Compatibilidade</t>
  </si>
  <si>
    <t>O modelo foi submetido a uma análise de interferências (clash detection)?</t>
  </si>
  <si>
    <t>As interferências foram resolvidas e documentadas?</t>
  </si>
  <si>
    <t>Os modelos das disciplinas foram combinados corretamente?</t>
  </si>
  <si>
    <t>As alterações de outras disciplinas foram incorporadas?</t>
  </si>
  <si>
    <t>Os níveis e referências de cada disciplina estão alinhados?</t>
  </si>
  <si>
    <t>Requisitos de Entrega</t>
  </si>
  <si>
    <t>O formato do arquivo está conforme o solicitado?</t>
  </si>
  <si>
    <t>O modelo foi revisado e aprovado antes de ser entregue?</t>
  </si>
  <si>
    <t>O Ambiente Comum de Dados (CDE) contém as versões mais recentes?</t>
  </si>
  <si>
    <t>Os dados foram exportados corretamente para simulações?</t>
  </si>
  <si>
    <t>Conformidade com Normas e Padrões</t>
  </si>
  <si>
    <t>O modelo segue as diretrizes estabelecidas no BEP?</t>
  </si>
  <si>
    <t>Está em conformidade com normas como ISO 19650?</t>
  </si>
  <si>
    <t>A hierarquia de arquivos e pastas no CDE está organizada?</t>
  </si>
  <si>
    <t>Sustentabilidade e Operação</t>
  </si>
  <si>
    <t>As informações para o ciclo de vida do ativo estão documentadas?</t>
  </si>
  <si>
    <t>Os dados para análises de sustentabilidade estão inclusos?</t>
  </si>
  <si>
    <t>Documentação Associada</t>
  </si>
  <si>
    <t>O modelo está acompanhado dos relatórios de revisão?</t>
  </si>
  <si>
    <t>Os manuais e guias de uso foram entregues e estão claros?</t>
  </si>
  <si>
    <t>Os dados para as built estão consistentes com o modelo executado?</t>
  </si>
  <si>
    <t>Avaliação Final: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</si>
</sst>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R$-416]&quot; &quot;#,##0.00;[Red]&quot;-&quot;[$R$-416]&quot; &quot;#,##0.00"/>
  </numFmts>
  <fonts count="15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Century Gothic"/>
      <family val="2"/>
    </font>
    <font>
      <b/>
      <i/>
      <u/>
      <sz val="11"/>
      <color rgb="FF000000"/>
      <name val="Calibri"/>
      <family val="2"/>
    </font>
    <font>
      <sz val="16"/>
      <color rgb="FF3366FF"/>
      <name val="Wingdings"/>
      <charset val="2"/>
    </font>
    <font>
      <b/>
      <sz val="10"/>
      <color theme="1"/>
      <name val="Calibri"/>
      <family val="2"/>
      <scheme val="minor"/>
    </font>
    <font>
      <sz val="16"/>
      <name val="Wingdings"/>
      <charset val="2"/>
    </font>
    <font>
      <b/>
      <sz val="15"/>
      <color rgb="FFFFFFFF"/>
      <name val="Calibri"/>
      <family val="2"/>
    </font>
    <font>
      <b/>
      <sz val="11"/>
      <name val="Calibri"/>
      <family val="2"/>
    </font>
    <font>
      <sz val="15"/>
      <color rgb="FF000000"/>
      <name val="Calibri"/>
      <family val="2"/>
    </font>
    <font>
      <b/>
      <sz val="20"/>
      <color rgb="FFFFFFFF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EFEFF0"/>
        <bgColor rgb="FFEFEFF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1" applyNumberFormat="0" applyFont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>
      <alignment horizontal="left" vertical="center" wrapText="1"/>
    </xf>
    <xf numFmtId="0" fontId="5" fillId="0" borderId="0" applyNumberFormat="0" applyBorder="0" applyProtection="0"/>
    <xf numFmtId="164" fontId="5" fillId="0" borderId="0" applyBorder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6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center" wrapText="1"/>
    </xf>
    <xf numFmtId="0" fontId="11" fillId="0" borderId="0" xfId="0" applyFont="1"/>
    <xf numFmtId="0" fontId="0" fillId="0" borderId="0" xfId="0" applyProtection="1">
      <protection locked="0"/>
    </xf>
    <xf numFmtId="0" fontId="13" fillId="8" borderId="2" xfId="0" applyFont="1" applyFill="1" applyBorder="1" applyAlignment="1">
      <alignment horizontal="center" vertical="center" wrapText="1"/>
    </xf>
    <xf numFmtId="0" fontId="8" fillId="6" borderId="2" xfId="10" applyFont="1" applyFill="1" applyBorder="1" applyAlignment="1">
      <alignment horizontal="center" vertical="center" wrapText="1"/>
    </xf>
    <xf numFmtId="0" fontId="8" fillId="7" borderId="2" xfId="10" applyFont="1" applyFill="1" applyBorder="1" applyAlignment="1">
      <alignment horizontal="center" vertical="center" wrapText="1"/>
    </xf>
    <xf numFmtId="0" fontId="8" fillId="9" borderId="2" xfId="10" applyFont="1" applyFill="1" applyBorder="1" applyAlignment="1">
      <alignment horizontal="center" vertical="center" wrapText="1"/>
    </xf>
    <xf numFmtId="10" fontId="7" fillId="8" borderId="2" xfId="13" applyNumberFormat="1" applyFont="1" applyFill="1" applyBorder="1" applyAlignment="1" applyProtection="1">
      <alignment horizontal="left" vertical="center" wrapText="1"/>
    </xf>
    <xf numFmtId="10" fontId="7" fillId="8" borderId="2" xfId="13" applyNumberFormat="1" applyFont="1" applyFill="1" applyBorder="1" applyAlignment="1" applyProtection="1">
      <alignment horizontal="left" vertical="center"/>
    </xf>
    <xf numFmtId="10" fontId="0" fillId="0" borderId="0" xfId="13" applyNumberFormat="1" applyFont="1"/>
    <xf numFmtId="0" fontId="0" fillId="0" borderId="5" xfId="14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10" fontId="0" fillId="0" borderId="9" xfId="13" applyNumberFormat="1" applyFont="1" applyBorder="1" applyAlignment="1">
      <alignment horizontal="left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10" fontId="0" fillId="0" borderId="2" xfId="13" applyNumberFormat="1" applyFont="1" applyBorder="1" applyAlignment="1">
      <alignment horizontal="right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10" fontId="10" fillId="10" borderId="7" xfId="13" applyNumberFormat="1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10" fontId="14" fillId="11" borderId="9" xfId="13" applyNumberFormat="1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left" vertical="center" wrapText="1"/>
    </xf>
    <xf numFmtId="0" fontId="13" fillId="8" borderId="4" xfId="0" applyFont="1" applyFill="1" applyBorder="1" applyAlignment="1">
      <alignment horizontal="left" vertical="center" wrapText="1"/>
    </xf>
    <xf numFmtId="0" fontId="13" fillId="8" borderId="5" xfId="0" applyFont="1" applyFill="1" applyBorder="1" applyAlignment="1">
      <alignment horizontal="left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right" vertical="center" wrapText="1"/>
    </xf>
    <xf numFmtId="0" fontId="10" fillId="8" borderId="5" xfId="0" applyFont="1" applyFill="1" applyBorder="1" applyAlignment="1">
      <alignment horizontal="right" vertical="center" wrapText="1"/>
    </xf>
    <xf numFmtId="49" fontId="13" fillId="8" borderId="3" xfId="0" applyNumberFormat="1" applyFont="1" applyFill="1" applyBorder="1" applyAlignment="1">
      <alignment horizontal="center" vertical="center" wrapText="1"/>
    </xf>
    <xf numFmtId="49" fontId="13" fillId="8" borderId="5" xfId="0" applyNumberFormat="1" applyFont="1" applyFill="1" applyBorder="1" applyAlignment="1">
      <alignment horizontal="center" vertical="center" wrapText="1"/>
    </xf>
  </cellXfs>
  <cellStyles count="15">
    <cellStyle name="cf1" xfId="1" xr:uid="{00000000-0005-0000-0000-000000000000}"/>
    <cellStyle name="cf2" xfId="2" xr:uid="{00000000-0005-0000-0000-000001000000}"/>
    <cellStyle name="cf3" xfId="3" xr:uid="{00000000-0005-0000-0000-000002000000}"/>
    <cellStyle name="Excel_CondFormat_1_1_1" xfId="4" xr:uid="{00000000-0005-0000-0000-000003000000}"/>
    <cellStyle name="Heading" xfId="5" xr:uid="{00000000-0005-0000-0000-000004000000}"/>
    <cellStyle name="Heading1" xfId="6" xr:uid="{00000000-0005-0000-0000-000005000000}"/>
    <cellStyle name="Normal" xfId="0" builtinId="0" customBuiltin="1"/>
    <cellStyle name="Normal 2" xfId="10" xr:uid="{00000000-0005-0000-0000-000007000000}"/>
    <cellStyle name="Normal 3" xfId="7" xr:uid="{00000000-0005-0000-0000-000008000000}"/>
    <cellStyle name="Porcentagem" xfId="13" builtinId="5"/>
    <cellStyle name="Porcentagem 2" xfId="12" xr:uid="{00000000-0005-0000-0000-000009000000}"/>
    <cellStyle name="Result" xfId="8" xr:uid="{00000000-0005-0000-0000-00000A000000}"/>
    <cellStyle name="Result2" xfId="9" xr:uid="{00000000-0005-0000-0000-00000B000000}"/>
    <cellStyle name="Vírgula" xfId="14" builtinId="3"/>
    <cellStyle name="Vírgula 2" xfId="11" xr:uid="{00000000-0005-0000-0000-00000C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3366FF"/>
        <name val="Wingdings"/>
        <charset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000000"/>
      </font>
      <fill>
        <patternFill patternType="solid">
          <fgColor rgb="FF99CC00"/>
          <bgColor rgb="FF99CC00"/>
        </patternFill>
      </fill>
    </dxf>
    <dxf>
      <font>
        <color rgb="FF000000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000000"/>
      </font>
      <fill>
        <patternFill patternType="solid">
          <fgColor rgb="FF99CC00"/>
          <bgColor rgb="FF99CC00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7D0AC4-F3ED-47DA-ADDC-7ACE3B2EC467}" name="Tabela1" displayName="Tabela1" ref="A8:H41" totalsRowShown="0" headerRowDxfId="12" dataDxfId="11" headerRowBorderDxfId="9" tableBorderDxfId="10" totalsRowBorderDxfId="8" dataCellStyle="Porcentagem">
  <autoFilter ref="A8:H41" xr:uid="{F4FC58D6-AC71-4C80-B82D-6016381DFED5}"/>
  <tableColumns count="8">
    <tableColumn id="1" xr3:uid="{33608CD4-E4CB-4139-8097-81264541EC58}" name="ITEM" dataDxfId="7">
      <calculatedColumnFormula>IF(ISNUMBER(OFFSET(A9,-1,0)),OFFSET(A9,-1,0)+1,1)</calculatedColumnFormula>
    </tableColumn>
    <tableColumn id="2" xr3:uid="{31CC58A2-8E89-4F34-98A5-FE51A57BA0CC}" name="GRUPO" dataDxfId="6"/>
    <tableColumn id="3" xr3:uid="{299C025A-4E5E-4949-ADAB-AB5D3E1954D9}" name="ITEM2" dataDxfId="5"/>
    <tableColumn id="4" xr3:uid="{45A608E8-947D-4230-A6C7-2B3B904C7E41}" name="COMENTÁRIOS" dataDxfId="4"/>
    <tableColumn id="5" xr3:uid="{BC9A3F10-702B-4843-AF4D-BFC97C775269}" name="Peso (%)" dataDxfId="3" dataCellStyle="Porcentagem">
      <calculatedColumnFormula>1/$A$40</calculatedColumnFormula>
    </tableColumn>
    <tableColumn id="6" xr3:uid="{720E3D06-74B3-442F-B48C-16838CCD557C}" name="Resultado por critério" dataDxfId="2" dataCellStyle="Porcentagem">
      <calculatedColumnFormula>IF(OR(H9="J",H9="X"),E9,0)</calculatedColumnFormula>
    </tableColumn>
    <tableColumn id="7" xr3:uid="{B94988C0-5063-4AEC-B4FC-450F6D22C894}" name="Acumulado" dataDxfId="1" dataCellStyle="Porcentagem">
      <calculatedColumnFormula>+Tabela1[[#This Row],[Resultado por critério]]</calculatedColumnFormula>
    </tableColumn>
    <tableColumn id="8" xr3:uid="{93B1E525-1BC6-46E6-8C9E-80BA02B39FE1}" name="SITUAÇÃ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zoomScale="85" zoomScaleNormal="85" zoomScaleSheetLayoutView="100" workbookViewId="0">
      <pane ySplit="7" topLeftCell="A8" activePane="bottomLeft" state="frozen"/>
      <selection pane="bottomLeft" activeCell="L35" sqref="L35"/>
    </sheetView>
  </sheetViews>
  <sheetFormatPr defaultRowHeight="14.45"/>
  <cols>
    <col min="1" max="1" width="13.140625" customWidth="1"/>
    <col min="2" max="2" width="35.42578125" bestFit="1" customWidth="1"/>
    <col min="3" max="3" width="72.42578125" bestFit="1" customWidth="1"/>
    <col min="4" max="4" width="27.7109375" customWidth="1"/>
    <col min="5" max="5" width="9.7109375" customWidth="1"/>
    <col min="6" max="6" width="20" style="12" customWidth="1"/>
    <col min="7" max="7" width="12" style="12" customWidth="1"/>
    <col min="8" max="8" width="11.28515625" style="2" customWidth="1"/>
    <col min="9" max="9" width="5.7109375" customWidth="1"/>
  </cols>
  <sheetData>
    <row r="1" spans="1:9" s="5" customFormat="1" ht="35.25" customHeight="1">
      <c r="A1" s="27" t="s">
        <v>0</v>
      </c>
      <c r="B1" s="28"/>
      <c r="C1" s="28"/>
      <c r="D1" s="28"/>
      <c r="E1" s="28"/>
      <c r="F1" s="28"/>
      <c r="G1" s="28"/>
      <c r="H1" s="29"/>
    </row>
    <row r="2" spans="1:9" s="5" customFormat="1" ht="19.899999999999999">
      <c r="A2" s="30" t="s">
        <v>1</v>
      </c>
      <c r="B2" s="31"/>
      <c r="C2" s="25" t="s">
        <v>2</v>
      </c>
      <c r="D2" s="30" t="s">
        <v>3</v>
      </c>
      <c r="E2" s="31"/>
      <c r="F2" s="38" t="s">
        <v>4</v>
      </c>
      <c r="G2" s="38"/>
      <c r="H2" s="38"/>
    </row>
    <row r="3" spans="1:9" ht="24.6" customHeight="1">
      <c r="A3" s="41" t="s">
        <v>5</v>
      </c>
      <c r="B3" s="42"/>
      <c r="C3" s="6" t="s">
        <v>6</v>
      </c>
      <c r="D3" s="32" t="s">
        <v>7</v>
      </c>
      <c r="E3" s="33"/>
      <c r="F3" s="10" t="s">
        <v>8</v>
      </c>
      <c r="G3" s="10"/>
      <c r="H3" s="7" t="s">
        <v>9</v>
      </c>
      <c r="I3" s="4" t="s">
        <v>9</v>
      </c>
    </row>
    <row r="4" spans="1:9" ht="20.45" customHeight="1">
      <c r="A4" s="30" t="s">
        <v>10</v>
      </c>
      <c r="B4" s="37"/>
      <c r="C4" s="37"/>
      <c r="D4" s="37"/>
      <c r="E4" s="31"/>
      <c r="F4" s="11" t="s">
        <v>11</v>
      </c>
      <c r="G4" s="11"/>
      <c r="H4" s="8" t="s">
        <v>12</v>
      </c>
      <c r="I4" s="4" t="s">
        <v>12</v>
      </c>
    </row>
    <row r="5" spans="1:9" ht="28.9" customHeight="1">
      <c r="A5" s="39" t="s">
        <v>13</v>
      </c>
      <c r="B5" s="40"/>
      <c r="C5" s="34" t="s">
        <v>14</v>
      </c>
      <c r="D5" s="35"/>
      <c r="E5" s="36"/>
      <c r="F5" s="11" t="s">
        <v>15</v>
      </c>
      <c r="G5" s="11"/>
      <c r="H5" s="9" t="s">
        <v>16</v>
      </c>
      <c r="I5" s="4" t="s">
        <v>16</v>
      </c>
    </row>
    <row r="6" spans="1:9" ht="20.45">
      <c r="A6" s="39" t="s">
        <v>17</v>
      </c>
      <c r="B6" s="40"/>
      <c r="C6" s="34" t="s">
        <v>18</v>
      </c>
      <c r="D6" s="35"/>
      <c r="E6" s="36"/>
      <c r="F6" s="11" t="s">
        <v>19</v>
      </c>
      <c r="G6" s="11"/>
      <c r="H6" s="1" t="s">
        <v>20</v>
      </c>
      <c r="I6" s="4" t="s">
        <v>20</v>
      </c>
    </row>
    <row r="7" spans="1:9" ht="25.9">
      <c r="A7" s="27" t="s">
        <v>21</v>
      </c>
      <c r="B7" s="28"/>
      <c r="C7" s="28"/>
      <c r="D7" s="28"/>
      <c r="E7" s="28"/>
      <c r="F7" s="28"/>
      <c r="G7" s="28"/>
      <c r="H7" s="29"/>
    </row>
    <row r="8" spans="1:9">
      <c r="A8" s="21" t="s">
        <v>22</v>
      </c>
      <c r="B8" s="22" t="s">
        <v>23</v>
      </c>
      <c r="C8" s="22" t="s">
        <v>24</v>
      </c>
      <c r="D8" s="22" t="s">
        <v>25</v>
      </c>
      <c r="E8" s="22" t="s">
        <v>26</v>
      </c>
      <c r="F8" s="23" t="s">
        <v>27</v>
      </c>
      <c r="G8" s="23" t="s">
        <v>28</v>
      </c>
      <c r="H8" s="24" t="s">
        <v>29</v>
      </c>
    </row>
    <row r="9" spans="1:9" ht="19.5">
      <c r="A9" s="13">
        <f ca="1">IF(ISNUMBER(OFFSET(A9,-1,0)),OFFSET(A9,-1,0)+1,1)</f>
        <v>1</v>
      </c>
      <c r="B9" s="13" t="s">
        <v>30</v>
      </c>
      <c r="C9" s="13" t="s">
        <v>31</v>
      </c>
      <c r="D9" s="3"/>
      <c r="E9" s="20">
        <f t="shared" ref="E9:E40" ca="1" si="0">1/$A$40</f>
        <v>3.125E-2</v>
      </c>
      <c r="F9" s="20">
        <f ca="1">IF(OR(H9="J",H9="X"),E9,0)</f>
        <v>3.125E-2</v>
      </c>
      <c r="G9" s="20">
        <f ca="1">+Tabela1[[#This Row],[Resultado por critério]]</f>
        <v>3.125E-2</v>
      </c>
      <c r="H9" s="14" t="s">
        <v>20</v>
      </c>
    </row>
    <row r="10" spans="1:9" ht="19.5">
      <c r="A10" s="13">
        <f t="shared" ref="A10:A40" ca="1" si="1">IF(ISNUMBER(OFFSET(A10,-1,0)),OFFSET(A10,-1,0)+1,1)</f>
        <v>2</v>
      </c>
      <c r="B10" s="13" t="s">
        <v>30</v>
      </c>
      <c r="C10" s="13" t="s">
        <v>32</v>
      </c>
      <c r="D10" s="3"/>
      <c r="E10" s="20">
        <f t="shared" ca="1" si="0"/>
        <v>3.125E-2</v>
      </c>
      <c r="F10" s="20">
        <f t="shared" ref="F10:F40" ca="1" si="2">IF(OR(H10="J",H10="X"),E10,0)</f>
        <v>3.125E-2</v>
      </c>
      <c r="G10" s="20">
        <f ca="1">+Tabela1[[#This Row],[Resultado por critério]]+G9</f>
        <v>6.25E-2</v>
      </c>
      <c r="H10" s="14" t="s">
        <v>20</v>
      </c>
    </row>
    <row r="11" spans="1:9" ht="19.5">
      <c r="A11" s="13">
        <f t="shared" ca="1" si="1"/>
        <v>3</v>
      </c>
      <c r="B11" s="13" t="s">
        <v>30</v>
      </c>
      <c r="C11" s="13" t="s">
        <v>33</v>
      </c>
      <c r="D11" s="3"/>
      <c r="E11" s="20">
        <f t="shared" ca="1" si="0"/>
        <v>3.125E-2</v>
      </c>
      <c r="F11" s="20">
        <f t="shared" ca="1" si="2"/>
        <v>3.125E-2</v>
      </c>
      <c r="G11" s="20">
        <f ca="1">+Tabela1[[#This Row],[Resultado por critério]]+G10</f>
        <v>9.375E-2</v>
      </c>
      <c r="H11" s="14" t="s">
        <v>20</v>
      </c>
    </row>
    <row r="12" spans="1:9" ht="19.5">
      <c r="A12" s="13">
        <f t="shared" ca="1" si="1"/>
        <v>4</v>
      </c>
      <c r="B12" s="13" t="s">
        <v>30</v>
      </c>
      <c r="C12" s="13" t="s">
        <v>34</v>
      </c>
      <c r="D12" s="3"/>
      <c r="E12" s="20">
        <f t="shared" ca="1" si="0"/>
        <v>3.125E-2</v>
      </c>
      <c r="F12" s="20">
        <f t="shared" ca="1" si="2"/>
        <v>3.125E-2</v>
      </c>
      <c r="G12" s="20">
        <f ca="1">+Tabela1[[#This Row],[Resultado por critério]]+G11</f>
        <v>0.125</v>
      </c>
      <c r="H12" s="14" t="s">
        <v>20</v>
      </c>
    </row>
    <row r="13" spans="1:9" ht="19.5">
      <c r="A13" s="13">
        <f t="shared" ca="1" si="1"/>
        <v>5</v>
      </c>
      <c r="B13" s="13" t="s">
        <v>30</v>
      </c>
      <c r="C13" s="13" t="s">
        <v>35</v>
      </c>
      <c r="D13" s="3"/>
      <c r="E13" s="20">
        <f t="shared" ca="1" si="0"/>
        <v>3.125E-2</v>
      </c>
      <c r="F13" s="20">
        <f t="shared" ca="1" si="2"/>
        <v>3.125E-2</v>
      </c>
      <c r="G13" s="20">
        <f ca="1">+Tabela1[[#This Row],[Resultado por critério]]+G12</f>
        <v>0.15625</v>
      </c>
      <c r="H13" s="14" t="s">
        <v>20</v>
      </c>
    </row>
    <row r="14" spans="1:9" ht="19.5">
      <c r="A14" s="13">
        <f t="shared" ca="1" si="1"/>
        <v>6</v>
      </c>
      <c r="B14" s="13" t="s">
        <v>36</v>
      </c>
      <c r="C14" s="13" t="s">
        <v>37</v>
      </c>
      <c r="D14" s="3"/>
      <c r="E14" s="20">
        <f t="shared" ca="1" si="0"/>
        <v>3.125E-2</v>
      </c>
      <c r="F14" s="20">
        <f t="shared" ca="1" si="2"/>
        <v>3.125E-2</v>
      </c>
      <c r="G14" s="20">
        <f ca="1">+Tabela1[[#This Row],[Resultado por critério]]+G13</f>
        <v>0.1875</v>
      </c>
      <c r="H14" s="14" t="s">
        <v>20</v>
      </c>
    </row>
    <row r="15" spans="1:9" ht="19.5">
      <c r="A15" s="13">
        <f t="shared" ca="1" si="1"/>
        <v>7</v>
      </c>
      <c r="B15" s="13" t="s">
        <v>36</v>
      </c>
      <c r="C15" s="13" t="s">
        <v>38</v>
      </c>
      <c r="D15" s="3"/>
      <c r="E15" s="20">
        <f t="shared" ca="1" si="0"/>
        <v>3.125E-2</v>
      </c>
      <c r="F15" s="20">
        <f t="shared" ca="1" si="2"/>
        <v>3.125E-2</v>
      </c>
      <c r="G15" s="20">
        <f ca="1">+Tabela1[[#This Row],[Resultado por critério]]+G14</f>
        <v>0.21875</v>
      </c>
      <c r="H15" s="14" t="s">
        <v>20</v>
      </c>
    </row>
    <row r="16" spans="1:9" ht="19.5">
      <c r="A16" s="13">
        <f t="shared" ca="1" si="1"/>
        <v>8</v>
      </c>
      <c r="B16" s="13" t="s">
        <v>36</v>
      </c>
      <c r="C16" s="13" t="s">
        <v>39</v>
      </c>
      <c r="D16" s="3"/>
      <c r="E16" s="20">
        <f t="shared" ca="1" si="0"/>
        <v>3.125E-2</v>
      </c>
      <c r="F16" s="20">
        <f t="shared" ca="1" si="2"/>
        <v>3.125E-2</v>
      </c>
      <c r="G16" s="20">
        <f ca="1">+Tabela1[[#This Row],[Resultado por critério]]+G15</f>
        <v>0.25</v>
      </c>
      <c r="H16" s="14" t="s">
        <v>20</v>
      </c>
    </row>
    <row r="17" spans="1:8" ht="19.5">
      <c r="A17" s="13">
        <f ca="1">IF(ISNUMBER(OFFSET(A17,-1,0)),OFFSET(A17,-1,0)+1,1)</f>
        <v>9</v>
      </c>
      <c r="B17" s="13" t="s">
        <v>36</v>
      </c>
      <c r="C17" s="13" t="s">
        <v>40</v>
      </c>
      <c r="D17" s="3"/>
      <c r="E17" s="20">
        <f t="shared" ca="1" si="0"/>
        <v>3.125E-2</v>
      </c>
      <c r="F17" s="20">
        <f t="shared" ca="1" si="2"/>
        <v>3.125E-2</v>
      </c>
      <c r="G17" s="20">
        <f ca="1">+Tabela1[[#This Row],[Resultado por critério]]+G16</f>
        <v>0.28125</v>
      </c>
      <c r="H17" s="14" t="s">
        <v>20</v>
      </c>
    </row>
    <row r="18" spans="1:8" ht="19.5">
      <c r="A18" s="13">
        <f t="shared" ca="1" si="1"/>
        <v>10</v>
      </c>
      <c r="B18" s="13" t="s">
        <v>36</v>
      </c>
      <c r="C18" s="13" t="s">
        <v>41</v>
      </c>
      <c r="D18" s="3"/>
      <c r="E18" s="20">
        <f t="shared" ca="1" si="0"/>
        <v>3.125E-2</v>
      </c>
      <c r="F18" s="20">
        <f t="shared" ca="1" si="2"/>
        <v>3.125E-2</v>
      </c>
      <c r="G18" s="20">
        <f ca="1">+Tabela1[[#This Row],[Resultado por critério]]+G17</f>
        <v>0.3125</v>
      </c>
      <c r="H18" s="14" t="s">
        <v>20</v>
      </c>
    </row>
    <row r="19" spans="1:8" ht="19.5">
      <c r="A19" s="13">
        <f t="shared" ca="1" si="1"/>
        <v>11</v>
      </c>
      <c r="B19" s="13" t="s">
        <v>42</v>
      </c>
      <c r="C19" s="13" t="s">
        <v>43</v>
      </c>
      <c r="D19" s="3"/>
      <c r="E19" s="20">
        <f t="shared" ca="1" si="0"/>
        <v>3.125E-2</v>
      </c>
      <c r="F19" s="20">
        <f t="shared" ca="1" si="2"/>
        <v>3.125E-2</v>
      </c>
      <c r="G19" s="20">
        <f ca="1">+Tabela1[[#This Row],[Resultado por critério]]+G18</f>
        <v>0.34375</v>
      </c>
      <c r="H19" s="14" t="s">
        <v>20</v>
      </c>
    </row>
    <row r="20" spans="1:8" ht="19.5">
      <c r="A20" s="13">
        <f t="shared" ca="1" si="1"/>
        <v>12</v>
      </c>
      <c r="B20" s="13" t="s">
        <v>42</v>
      </c>
      <c r="C20" s="13" t="s">
        <v>44</v>
      </c>
      <c r="D20" s="3"/>
      <c r="E20" s="20">
        <f t="shared" ca="1" si="0"/>
        <v>3.125E-2</v>
      </c>
      <c r="F20" s="20">
        <f t="shared" ca="1" si="2"/>
        <v>3.125E-2</v>
      </c>
      <c r="G20" s="20">
        <f ca="1">+Tabela1[[#This Row],[Resultado por critério]]+G19</f>
        <v>0.375</v>
      </c>
      <c r="H20" s="14" t="s">
        <v>20</v>
      </c>
    </row>
    <row r="21" spans="1:8" ht="19.5">
      <c r="A21" s="13">
        <f t="shared" ca="1" si="1"/>
        <v>13</v>
      </c>
      <c r="B21" s="13" t="s">
        <v>42</v>
      </c>
      <c r="C21" s="13" t="s">
        <v>45</v>
      </c>
      <c r="D21" s="3"/>
      <c r="E21" s="20">
        <f t="shared" ca="1" si="0"/>
        <v>3.125E-2</v>
      </c>
      <c r="F21" s="20">
        <f t="shared" ca="1" si="2"/>
        <v>3.125E-2</v>
      </c>
      <c r="G21" s="20">
        <f ca="1">+Tabela1[[#This Row],[Resultado por critério]]+G20</f>
        <v>0.40625</v>
      </c>
      <c r="H21" s="14" t="s">
        <v>20</v>
      </c>
    </row>
    <row r="22" spans="1:8" ht="19.5">
      <c r="A22" s="13">
        <f t="shared" ca="1" si="1"/>
        <v>14</v>
      </c>
      <c r="B22" s="13" t="s">
        <v>42</v>
      </c>
      <c r="C22" s="13" t="s">
        <v>46</v>
      </c>
      <c r="D22" s="3"/>
      <c r="E22" s="20">
        <f t="shared" ca="1" si="0"/>
        <v>3.125E-2</v>
      </c>
      <c r="F22" s="20">
        <f t="shared" ca="1" si="2"/>
        <v>3.125E-2</v>
      </c>
      <c r="G22" s="20">
        <f ca="1">+Tabela1[[#This Row],[Resultado por critério]]+G21</f>
        <v>0.4375</v>
      </c>
      <c r="H22" s="14" t="s">
        <v>20</v>
      </c>
    </row>
    <row r="23" spans="1:8" ht="19.5">
      <c r="A23" s="13">
        <f t="shared" ca="1" si="1"/>
        <v>15</v>
      </c>
      <c r="B23" s="13" t="s">
        <v>42</v>
      </c>
      <c r="C23" s="13" t="s">
        <v>47</v>
      </c>
      <c r="D23" s="3"/>
      <c r="E23" s="20">
        <f t="shared" ca="1" si="0"/>
        <v>3.125E-2</v>
      </c>
      <c r="F23" s="20">
        <f t="shared" ca="1" si="2"/>
        <v>3.125E-2</v>
      </c>
      <c r="G23" s="20">
        <f ca="1">+Tabela1[[#This Row],[Resultado por critério]]+G22</f>
        <v>0.46875</v>
      </c>
      <c r="H23" s="14" t="s">
        <v>20</v>
      </c>
    </row>
    <row r="24" spans="1:8" ht="19.5">
      <c r="A24" s="13">
        <f t="shared" ca="1" si="1"/>
        <v>16</v>
      </c>
      <c r="B24" s="13" t="s">
        <v>48</v>
      </c>
      <c r="C24" s="13" t="s">
        <v>49</v>
      </c>
      <c r="D24" s="3"/>
      <c r="E24" s="20">
        <f t="shared" ca="1" si="0"/>
        <v>3.125E-2</v>
      </c>
      <c r="F24" s="20">
        <f t="shared" ca="1" si="2"/>
        <v>3.125E-2</v>
      </c>
      <c r="G24" s="20">
        <f ca="1">+Tabela1[[#This Row],[Resultado por critério]]+G23</f>
        <v>0.5</v>
      </c>
      <c r="H24" s="14" t="s">
        <v>20</v>
      </c>
    </row>
    <row r="25" spans="1:8" ht="19.5">
      <c r="A25" s="13">
        <f t="shared" ca="1" si="1"/>
        <v>17</v>
      </c>
      <c r="B25" s="13" t="s">
        <v>48</v>
      </c>
      <c r="C25" s="13" t="s">
        <v>50</v>
      </c>
      <c r="D25" s="3"/>
      <c r="E25" s="20">
        <f t="shared" ca="1" si="0"/>
        <v>3.125E-2</v>
      </c>
      <c r="F25" s="20">
        <f t="shared" ca="1" si="2"/>
        <v>3.125E-2</v>
      </c>
      <c r="G25" s="20">
        <f ca="1">+Tabela1[[#This Row],[Resultado por critério]]+G24</f>
        <v>0.53125</v>
      </c>
      <c r="H25" s="14" t="s">
        <v>20</v>
      </c>
    </row>
    <row r="26" spans="1:8" ht="19.5">
      <c r="A26" s="13">
        <f t="shared" ca="1" si="1"/>
        <v>18</v>
      </c>
      <c r="B26" s="13" t="s">
        <v>48</v>
      </c>
      <c r="C26" s="13" t="s">
        <v>51</v>
      </c>
      <c r="D26" s="3"/>
      <c r="E26" s="20">
        <f t="shared" ca="1" si="0"/>
        <v>3.125E-2</v>
      </c>
      <c r="F26" s="20">
        <f t="shared" ca="1" si="2"/>
        <v>3.125E-2</v>
      </c>
      <c r="G26" s="20">
        <f ca="1">+Tabela1[[#This Row],[Resultado por critério]]+G25</f>
        <v>0.5625</v>
      </c>
      <c r="H26" s="14" t="s">
        <v>20</v>
      </c>
    </row>
    <row r="27" spans="1:8" ht="19.5">
      <c r="A27" s="13">
        <f t="shared" ca="1" si="1"/>
        <v>19</v>
      </c>
      <c r="B27" s="13" t="s">
        <v>48</v>
      </c>
      <c r="C27" s="13" t="s">
        <v>52</v>
      </c>
      <c r="D27" s="3"/>
      <c r="E27" s="20">
        <f t="shared" ca="1" si="0"/>
        <v>3.125E-2</v>
      </c>
      <c r="F27" s="20">
        <f t="shared" ca="1" si="2"/>
        <v>3.125E-2</v>
      </c>
      <c r="G27" s="20">
        <f ca="1">+Tabela1[[#This Row],[Resultado por critério]]+G26</f>
        <v>0.59375</v>
      </c>
      <c r="H27" s="14" t="s">
        <v>20</v>
      </c>
    </row>
    <row r="28" spans="1:8" ht="19.5">
      <c r="A28" s="13">
        <f t="shared" ca="1" si="1"/>
        <v>20</v>
      </c>
      <c r="B28" s="13" t="s">
        <v>48</v>
      </c>
      <c r="C28" s="13" t="s">
        <v>53</v>
      </c>
      <c r="D28" s="3"/>
      <c r="E28" s="20">
        <f t="shared" ca="1" si="0"/>
        <v>3.125E-2</v>
      </c>
      <c r="F28" s="20">
        <f t="shared" ca="1" si="2"/>
        <v>3.125E-2</v>
      </c>
      <c r="G28" s="20">
        <f ca="1">+Tabela1[[#This Row],[Resultado por critério]]+G27</f>
        <v>0.625</v>
      </c>
      <c r="H28" s="14" t="s">
        <v>20</v>
      </c>
    </row>
    <row r="29" spans="1:8" ht="19.5">
      <c r="A29" s="13">
        <f t="shared" ca="1" si="1"/>
        <v>21</v>
      </c>
      <c r="B29" s="13" t="s">
        <v>54</v>
      </c>
      <c r="C29" s="13" t="s">
        <v>55</v>
      </c>
      <c r="D29" s="3"/>
      <c r="E29" s="20">
        <f t="shared" ca="1" si="0"/>
        <v>3.125E-2</v>
      </c>
      <c r="F29" s="20">
        <f t="shared" ca="1" si="2"/>
        <v>3.125E-2</v>
      </c>
      <c r="G29" s="20">
        <f ca="1">+Tabela1[[#This Row],[Resultado por critério]]+G28</f>
        <v>0.65625</v>
      </c>
      <c r="H29" s="14" t="s">
        <v>20</v>
      </c>
    </row>
    <row r="30" spans="1:8" ht="19.5">
      <c r="A30" s="13">
        <f t="shared" ca="1" si="1"/>
        <v>22</v>
      </c>
      <c r="B30" s="13" t="s">
        <v>54</v>
      </c>
      <c r="C30" s="13" t="s">
        <v>56</v>
      </c>
      <c r="D30" s="3"/>
      <c r="E30" s="20">
        <f t="shared" ca="1" si="0"/>
        <v>3.125E-2</v>
      </c>
      <c r="F30" s="20">
        <f t="shared" ca="1" si="2"/>
        <v>3.125E-2</v>
      </c>
      <c r="G30" s="20">
        <f ca="1">+Tabela1[[#This Row],[Resultado por critério]]+G29</f>
        <v>0.6875</v>
      </c>
      <c r="H30" s="14" t="s">
        <v>20</v>
      </c>
    </row>
    <row r="31" spans="1:8" ht="19.5">
      <c r="A31" s="13">
        <f t="shared" ca="1" si="1"/>
        <v>23</v>
      </c>
      <c r="B31" s="13" t="s">
        <v>54</v>
      </c>
      <c r="C31" s="13" t="s">
        <v>57</v>
      </c>
      <c r="D31" s="3"/>
      <c r="E31" s="20">
        <f t="shared" ca="1" si="0"/>
        <v>3.125E-2</v>
      </c>
      <c r="F31" s="20">
        <f t="shared" ca="1" si="2"/>
        <v>3.125E-2</v>
      </c>
      <c r="G31" s="20">
        <f ca="1">+Tabela1[[#This Row],[Resultado por critério]]+G30</f>
        <v>0.71875</v>
      </c>
      <c r="H31" s="14" t="s">
        <v>20</v>
      </c>
    </row>
    <row r="32" spans="1:8" ht="19.5">
      <c r="A32" s="13">
        <f t="shared" ca="1" si="1"/>
        <v>24</v>
      </c>
      <c r="B32" s="13" t="s">
        <v>54</v>
      </c>
      <c r="C32" s="13" t="s">
        <v>58</v>
      </c>
      <c r="D32" s="3"/>
      <c r="E32" s="20">
        <f t="shared" ca="1" si="0"/>
        <v>3.125E-2</v>
      </c>
      <c r="F32" s="20">
        <f t="shared" ca="1" si="2"/>
        <v>3.125E-2</v>
      </c>
      <c r="G32" s="20">
        <f ca="1">+Tabela1[[#This Row],[Resultado por critério]]+G31</f>
        <v>0.75</v>
      </c>
      <c r="H32" s="14" t="s">
        <v>20</v>
      </c>
    </row>
    <row r="33" spans="1:8" ht="19.5">
      <c r="A33" s="13">
        <f t="shared" ca="1" si="1"/>
        <v>25</v>
      </c>
      <c r="B33" s="13" t="s">
        <v>59</v>
      </c>
      <c r="C33" s="13" t="s">
        <v>60</v>
      </c>
      <c r="D33" s="3"/>
      <c r="E33" s="20">
        <f t="shared" ca="1" si="0"/>
        <v>3.125E-2</v>
      </c>
      <c r="F33" s="20">
        <f t="shared" ca="1" si="2"/>
        <v>3.125E-2</v>
      </c>
      <c r="G33" s="20">
        <f ca="1">+Tabela1[[#This Row],[Resultado por critério]]+G32</f>
        <v>0.78125</v>
      </c>
      <c r="H33" s="14" t="s">
        <v>20</v>
      </c>
    </row>
    <row r="34" spans="1:8" ht="19.5">
      <c r="A34" s="13">
        <f t="shared" ca="1" si="1"/>
        <v>26</v>
      </c>
      <c r="B34" s="13" t="s">
        <v>59</v>
      </c>
      <c r="C34" s="13" t="s">
        <v>61</v>
      </c>
      <c r="D34" s="3"/>
      <c r="E34" s="20">
        <f t="shared" ca="1" si="0"/>
        <v>3.125E-2</v>
      </c>
      <c r="F34" s="20">
        <f t="shared" ca="1" si="2"/>
        <v>3.125E-2</v>
      </c>
      <c r="G34" s="20">
        <f ca="1">+Tabela1[[#This Row],[Resultado por critério]]+G33</f>
        <v>0.8125</v>
      </c>
      <c r="H34" s="14" t="s">
        <v>20</v>
      </c>
    </row>
    <row r="35" spans="1:8" ht="20.45">
      <c r="A35" s="13">
        <f t="shared" ca="1" si="1"/>
        <v>27</v>
      </c>
      <c r="B35" s="13" t="s">
        <v>59</v>
      </c>
      <c r="C35" s="13" t="s">
        <v>62</v>
      </c>
      <c r="D35" s="3"/>
      <c r="E35" s="20">
        <f t="shared" ca="1" si="0"/>
        <v>3.125E-2</v>
      </c>
      <c r="F35" s="20">
        <f t="shared" ca="1" si="2"/>
        <v>3.125E-2</v>
      </c>
      <c r="G35" s="20">
        <f ca="1">+Tabela1[[#This Row],[Resultado por critério]]+G34</f>
        <v>0.84375</v>
      </c>
      <c r="H35" s="14" t="s">
        <v>20</v>
      </c>
    </row>
    <row r="36" spans="1:8" ht="20.45">
      <c r="A36" s="13">
        <f t="shared" ca="1" si="1"/>
        <v>28</v>
      </c>
      <c r="B36" s="13" t="s">
        <v>63</v>
      </c>
      <c r="C36" s="13" t="s">
        <v>64</v>
      </c>
      <c r="D36" s="3"/>
      <c r="E36" s="20">
        <f t="shared" ca="1" si="0"/>
        <v>3.125E-2</v>
      </c>
      <c r="F36" s="20">
        <f t="shared" ca="1" si="2"/>
        <v>3.125E-2</v>
      </c>
      <c r="G36" s="20">
        <f ca="1">+Tabela1[[#This Row],[Resultado por critério]]+G35</f>
        <v>0.875</v>
      </c>
      <c r="H36" s="14" t="s">
        <v>20</v>
      </c>
    </row>
    <row r="37" spans="1:8" ht="20.45">
      <c r="A37" s="13">
        <f t="shared" ca="1" si="1"/>
        <v>29</v>
      </c>
      <c r="B37" s="13" t="s">
        <v>63</v>
      </c>
      <c r="C37" s="13" t="s">
        <v>65</v>
      </c>
      <c r="D37" s="3"/>
      <c r="E37" s="20">
        <f t="shared" ca="1" si="0"/>
        <v>3.125E-2</v>
      </c>
      <c r="F37" s="20">
        <f t="shared" ca="1" si="2"/>
        <v>3.125E-2</v>
      </c>
      <c r="G37" s="20">
        <f ca="1">+Tabela1[[#This Row],[Resultado por critério]]+G36</f>
        <v>0.90625</v>
      </c>
      <c r="H37" s="14" t="s">
        <v>20</v>
      </c>
    </row>
    <row r="38" spans="1:8" ht="19.5">
      <c r="A38" s="13">
        <f t="shared" ca="1" si="1"/>
        <v>30</v>
      </c>
      <c r="B38" s="13" t="s">
        <v>66</v>
      </c>
      <c r="C38" s="13" t="s">
        <v>67</v>
      </c>
      <c r="D38" s="3"/>
      <c r="E38" s="20">
        <f t="shared" ca="1" si="0"/>
        <v>3.125E-2</v>
      </c>
      <c r="F38" s="20">
        <f t="shared" ca="1" si="2"/>
        <v>3.125E-2</v>
      </c>
      <c r="G38" s="20">
        <f ca="1">+Tabela1[[#This Row],[Resultado por critério]]+G37</f>
        <v>0.9375</v>
      </c>
      <c r="H38" s="14" t="s">
        <v>20</v>
      </c>
    </row>
    <row r="39" spans="1:8" ht="19.5">
      <c r="A39" s="13">
        <f t="shared" ca="1" si="1"/>
        <v>31</v>
      </c>
      <c r="B39" s="13" t="s">
        <v>66</v>
      </c>
      <c r="C39" s="13" t="s">
        <v>68</v>
      </c>
      <c r="D39" s="3"/>
      <c r="E39" s="20">
        <f t="shared" ca="1" si="0"/>
        <v>3.125E-2</v>
      </c>
      <c r="F39" s="20">
        <f t="shared" ca="1" si="2"/>
        <v>3.125E-2</v>
      </c>
      <c r="G39" s="20">
        <f ca="1">+Tabela1[[#This Row],[Resultado por critério]]+G38</f>
        <v>0.96875</v>
      </c>
      <c r="H39" s="14" t="s">
        <v>20</v>
      </c>
    </row>
    <row r="40" spans="1:8" ht="19.5">
      <c r="A40" s="13">
        <f t="shared" ca="1" si="1"/>
        <v>32</v>
      </c>
      <c r="B40" s="13" t="s">
        <v>66</v>
      </c>
      <c r="C40" s="13" t="s">
        <v>69</v>
      </c>
      <c r="D40" s="3"/>
      <c r="E40" s="20">
        <f t="shared" ca="1" si="0"/>
        <v>3.125E-2</v>
      </c>
      <c r="F40" s="20">
        <f t="shared" ca="1" si="2"/>
        <v>3.125E-2</v>
      </c>
      <c r="G40" s="20">
        <f ca="1">+Tabela1[[#This Row],[Resultado por critério]]+G39</f>
        <v>1</v>
      </c>
      <c r="H40" s="14" t="s">
        <v>20</v>
      </c>
    </row>
    <row r="41" spans="1:8" ht="20.45">
      <c r="A41" s="16"/>
      <c r="B41" s="17"/>
      <c r="C41" s="18"/>
      <c r="D41" s="18"/>
      <c r="E41" s="15"/>
      <c r="F41" s="26" t="s">
        <v>70</v>
      </c>
      <c r="G41" s="26">
        <f ca="1">+G40</f>
        <v>1</v>
      </c>
      <c r="H41" s="19"/>
    </row>
  </sheetData>
  <mergeCells count="12">
    <mergeCell ref="A1:H1"/>
    <mergeCell ref="A7:H7"/>
    <mergeCell ref="D2:E2"/>
    <mergeCell ref="D3:E3"/>
    <mergeCell ref="C5:E5"/>
    <mergeCell ref="A4:E4"/>
    <mergeCell ref="C6:E6"/>
    <mergeCell ref="F2:H2"/>
    <mergeCell ref="A5:B5"/>
    <mergeCell ref="A6:B6"/>
    <mergeCell ref="A3:B3"/>
    <mergeCell ref="A2:B2"/>
  </mergeCells>
  <conditionalFormatting sqref="A9:G41">
    <cfRule type="expression" dxfId="20" priority="179">
      <formula>#REF!="Navis"</formula>
    </cfRule>
    <cfRule type="expression" dxfId="19" priority="180">
      <formula>#REF!="Revit"</formula>
    </cfRule>
  </conditionalFormatting>
  <conditionalFormatting sqref="H6">
    <cfRule type="cellIs" dxfId="18" priority="363" stopIfTrue="1" operator="equal">
      <formula>"J"</formula>
    </cfRule>
    <cfRule type="cellIs" dxfId="17" priority="364" stopIfTrue="1" operator="equal">
      <formula>"K"</formula>
    </cfRule>
    <cfRule type="cellIs" dxfId="16" priority="365" stopIfTrue="1" operator="equal">
      <formula>"L"</formula>
    </cfRule>
  </conditionalFormatting>
  <conditionalFormatting sqref="H9:H41">
    <cfRule type="cellIs" dxfId="15" priority="63" stopIfTrue="1" operator="equal">
      <formula>"J"</formula>
    </cfRule>
    <cfRule type="cellIs" dxfId="14" priority="64" stopIfTrue="1" operator="equal">
      <formula>"K"</formula>
    </cfRule>
    <cfRule type="cellIs" dxfId="13" priority="65" stopIfTrue="1" operator="equal">
      <formula>"L"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  <colBreaks count="1" manualBreakCount="1">
    <brk id="8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c70474-1990-43bf-b499-08b56d3f95ee" xsi:nil="true"/>
    <lcf76f155ced4ddcb4097134ff3c332f xmlns="c452d187-4d83-4983-82b9-1ba638fb45a3">
      <Terms xmlns="http://schemas.microsoft.com/office/infopath/2007/PartnerControls"/>
    </lcf76f155ced4ddcb4097134ff3c332f>
    <Enviado xmlns="c452d187-4d83-4983-82b9-1ba638fb45a3">false</Enviad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328315CE8B5B4CA1912B91D20A8F35" ma:contentTypeVersion="20" ma:contentTypeDescription="Crie um novo documento." ma:contentTypeScope="" ma:versionID="87bbefa139fee3160c311e48cffdbfe1">
  <xsd:schema xmlns:xsd="http://www.w3.org/2001/XMLSchema" xmlns:xs="http://www.w3.org/2001/XMLSchema" xmlns:p="http://schemas.microsoft.com/office/2006/metadata/properties" xmlns:ns2="c452d187-4d83-4983-82b9-1ba638fb45a3" xmlns:ns3="bfc70474-1990-43bf-b499-08b56d3f95ee" targetNamespace="http://schemas.microsoft.com/office/2006/metadata/properties" ma:root="true" ma:fieldsID="38eee543c31a7747bb97019df46d133c" ns2:_="" ns3:_="">
    <xsd:import namespace="c452d187-4d83-4983-82b9-1ba638fb45a3"/>
    <xsd:import namespace="bfc70474-1990-43bf-b499-08b56d3f95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  <xsd:element ref="ns2:Enviad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2d187-4d83-4983-82b9-1ba638fb4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Enviado" ma:index="27" nillable="true" ma:displayName="Enviado" ma:default="0" ma:format="Dropdown" ma:internalName="Enviado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70474-1990-43bf-b499-08b56d3f9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fef0842-5fa4-4802-8506-63bc5831014a}" ma:internalName="TaxCatchAll" ma:showField="CatchAllData" ma:web="bfc70474-1990-43bf-b499-08b56d3f95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A0BB4D-1BA5-4B25-B9CF-2A522F8CC8F0}"/>
</file>

<file path=customXml/itemProps2.xml><?xml version="1.0" encoding="utf-8"?>
<ds:datastoreItem xmlns:ds="http://schemas.openxmlformats.org/officeDocument/2006/customXml" ds:itemID="{9B147C3D-CD66-4CB3-AED8-9344D76554D5}"/>
</file>

<file path=customXml/itemProps3.xml><?xml version="1.0" encoding="utf-8"?>
<ds:datastoreItem xmlns:ds="http://schemas.openxmlformats.org/officeDocument/2006/customXml" ds:itemID="{749663A3-7943-4D8A-8608-CF68AACFA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Mirelly Dantas Mendes</cp:lastModifiedBy>
  <cp:revision>282</cp:revision>
  <dcterms:created xsi:type="dcterms:W3CDTF">2017-03-14T11:58:25Z</dcterms:created>
  <dcterms:modified xsi:type="dcterms:W3CDTF">2026-07-27T16:07:53Z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Cyrela Brazil Realty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0x010100BF328315CE8B5B4CA1912B91D20A8F35</vt:lpwstr>
  </property>
  <property fmtid="{D5CDD505-2E9C-101B-9397-08002B2CF9AE}" pid="10" name="MediaServiceImageTags">
    <vt:lpwstr/>
  </property>
</Properties>
</file>